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arent\Documents\MIS SP Program\AfterSubRept\"/>
    </mc:Choice>
  </mc:AlternateContent>
  <xr:revisionPtr revIDLastSave="0" documentId="13_ncr:1_{963FDFDA-CEC0-4C0D-9041-9FD18E305842}" xr6:coauthVersionLast="36" xr6:coauthVersionMax="36" xr10:uidLastSave="{00000000-0000-0000-0000-000000000000}"/>
  <bookViews>
    <workbookView xWindow="0" yWindow="0" windowWidth="19200" windowHeight="6640" activeTab="2" xr2:uid="{FBD48EA7-D867-44A9-A355-43604235609F}"/>
  </bookViews>
  <sheets>
    <sheet name="Awards Table Sept 22" sheetId="2" r:id="rId1"/>
    <sheet name="Program by Area Pivot Sept 22" sheetId="3" r:id="rId2"/>
    <sheet name="Resubmission Oct 31" sheetId="4" r:id="rId3"/>
  </sheets>
  <calcPr calcId="191029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5" i="4" l="1"/>
  <c r="G155" i="4"/>
  <c r="F155" i="4"/>
  <c r="K154" i="4"/>
  <c r="J154" i="4"/>
  <c r="I154" i="4"/>
  <c r="K153" i="4"/>
  <c r="J153" i="4"/>
  <c r="I153" i="4"/>
  <c r="K152" i="4"/>
  <c r="J152" i="4"/>
  <c r="I152" i="4"/>
  <c r="K151" i="4"/>
  <c r="J151" i="4"/>
  <c r="I151" i="4"/>
  <c r="K150" i="4"/>
  <c r="J150" i="4"/>
  <c r="I150" i="4"/>
  <c r="K149" i="4"/>
  <c r="J149" i="4"/>
  <c r="I149" i="4"/>
  <c r="K148" i="4"/>
  <c r="J148" i="4"/>
  <c r="I148" i="4"/>
  <c r="K147" i="4"/>
  <c r="J147" i="4"/>
  <c r="I147" i="4"/>
  <c r="K146" i="4"/>
  <c r="J146" i="4"/>
  <c r="I146" i="4"/>
  <c r="J145" i="4"/>
  <c r="K145" i="4" s="1"/>
  <c r="I145" i="4"/>
  <c r="K144" i="4"/>
  <c r="J144" i="4"/>
  <c r="I144" i="4"/>
  <c r="K143" i="4"/>
  <c r="J143" i="4"/>
  <c r="I143" i="4"/>
  <c r="K142" i="4"/>
  <c r="J142" i="4"/>
  <c r="I142" i="4"/>
  <c r="K141" i="4"/>
  <c r="J141" i="4"/>
  <c r="I141" i="4"/>
  <c r="K140" i="4"/>
  <c r="J140" i="4"/>
  <c r="I140" i="4"/>
  <c r="K139" i="4"/>
  <c r="J139" i="4"/>
  <c r="I139" i="4"/>
  <c r="K138" i="4"/>
  <c r="J138" i="4"/>
  <c r="I138" i="4"/>
  <c r="J137" i="4"/>
  <c r="K137" i="4" s="1"/>
  <c r="I137" i="4"/>
  <c r="J136" i="4"/>
  <c r="K136" i="4" s="1"/>
  <c r="I136" i="4"/>
  <c r="J135" i="4"/>
  <c r="K135" i="4" s="1"/>
  <c r="I135" i="4"/>
  <c r="K134" i="4"/>
  <c r="J134" i="4"/>
  <c r="I134" i="4"/>
  <c r="K133" i="4"/>
  <c r="J133" i="4"/>
  <c r="I133" i="4"/>
  <c r="K132" i="4"/>
  <c r="J132" i="4"/>
  <c r="I132" i="4"/>
  <c r="K131" i="4"/>
  <c r="J131" i="4"/>
  <c r="I131" i="4"/>
  <c r="K130" i="4"/>
  <c r="J130" i="4"/>
  <c r="I130" i="4"/>
  <c r="J129" i="4"/>
  <c r="K129" i="4" s="1"/>
  <c r="I129" i="4"/>
  <c r="K128" i="4"/>
  <c r="J128" i="4"/>
  <c r="I128" i="4"/>
  <c r="K127" i="4"/>
  <c r="J127" i="4"/>
  <c r="I127" i="4"/>
  <c r="K126" i="4"/>
  <c r="J126" i="4"/>
  <c r="I126" i="4"/>
  <c r="K125" i="4"/>
  <c r="J125" i="4"/>
  <c r="I125" i="4"/>
  <c r="K124" i="4"/>
  <c r="J124" i="4"/>
  <c r="I124" i="4"/>
  <c r="K123" i="4"/>
  <c r="J123" i="4"/>
  <c r="I123" i="4"/>
  <c r="K122" i="4"/>
  <c r="J122" i="4"/>
  <c r="I122" i="4"/>
  <c r="K121" i="4"/>
  <c r="J121" i="4"/>
  <c r="I121" i="4"/>
  <c r="J120" i="4"/>
  <c r="K120" i="4" s="1"/>
  <c r="I120" i="4"/>
  <c r="K119" i="4"/>
  <c r="J119" i="4"/>
  <c r="I119" i="4"/>
  <c r="K118" i="4"/>
  <c r="J118" i="4"/>
  <c r="I118" i="4"/>
  <c r="K117" i="4"/>
  <c r="J117" i="4"/>
  <c r="I117" i="4"/>
  <c r="K116" i="4"/>
  <c r="J116" i="4"/>
  <c r="I116" i="4"/>
  <c r="K115" i="4"/>
  <c r="J115" i="4"/>
  <c r="I115" i="4"/>
  <c r="K114" i="4"/>
  <c r="J114" i="4"/>
  <c r="I114" i="4"/>
  <c r="J113" i="4"/>
  <c r="K113" i="4" s="1"/>
  <c r="I113" i="4"/>
  <c r="J112" i="4"/>
  <c r="K112" i="4" s="1"/>
  <c r="I112" i="4"/>
  <c r="K111" i="4"/>
  <c r="J111" i="4"/>
  <c r="I111" i="4"/>
  <c r="K110" i="4"/>
  <c r="J110" i="4"/>
  <c r="I110" i="4"/>
  <c r="K109" i="4"/>
  <c r="J109" i="4"/>
  <c r="I109" i="4"/>
  <c r="K108" i="4"/>
  <c r="J108" i="4"/>
  <c r="I108" i="4"/>
  <c r="K107" i="4"/>
  <c r="J107" i="4"/>
  <c r="I107" i="4"/>
  <c r="K106" i="4"/>
  <c r="J106" i="4"/>
  <c r="I106" i="4"/>
  <c r="J105" i="4"/>
  <c r="K105" i="4" s="1"/>
  <c r="I105" i="4"/>
  <c r="J104" i="4"/>
  <c r="K104" i="4" s="1"/>
  <c r="I104" i="4"/>
  <c r="K103" i="4"/>
  <c r="J103" i="4"/>
  <c r="I103" i="4"/>
  <c r="K102" i="4"/>
  <c r="J102" i="4"/>
  <c r="I102" i="4"/>
  <c r="K101" i="4"/>
  <c r="J101" i="4"/>
  <c r="I101" i="4"/>
  <c r="K100" i="4"/>
  <c r="J100" i="4"/>
  <c r="I100" i="4"/>
  <c r="K99" i="4"/>
  <c r="J99" i="4"/>
  <c r="I99" i="4"/>
  <c r="K98" i="4"/>
  <c r="J98" i="4"/>
  <c r="I98" i="4"/>
  <c r="J97" i="4"/>
  <c r="K97" i="4" s="1"/>
  <c r="I97" i="4"/>
  <c r="J96" i="4"/>
  <c r="K96" i="4" s="1"/>
  <c r="I96" i="4"/>
  <c r="K95" i="4"/>
  <c r="J95" i="4"/>
  <c r="I95" i="4"/>
  <c r="K94" i="4"/>
  <c r="J94" i="4"/>
  <c r="I94" i="4"/>
  <c r="K93" i="4"/>
  <c r="J93" i="4"/>
  <c r="I93" i="4"/>
  <c r="K92" i="4"/>
  <c r="J92" i="4"/>
  <c r="I92" i="4"/>
  <c r="K91" i="4"/>
  <c r="J91" i="4"/>
  <c r="I91" i="4"/>
  <c r="K90" i="4"/>
  <c r="J90" i="4"/>
  <c r="I90" i="4"/>
  <c r="J89" i="4"/>
  <c r="K89" i="4" s="1"/>
  <c r="I89" i="4"/>
  <c r="J88" i="4"/>
  <c r="K88" i="4" s="1"/>
  <c r="I88" i="4"/>
  <c r="J87" i="4"/>
  <c r="K87" i="4" s="1"/>
  <c r="I87" i="4"/>
  <c r="K86" i="4"/>
  <c r="J86" i="4"/>
  <c r="I86" i="4"/>
  <c r="K85" i="4"/>
  <c r="J85" i="4"/>
  <c r="I85" i="4"/>
  <c r="K84" i="4"/>
  <c r="J84" i="4"/>
  <c r="I84" i="4"/>
  <c r="K83" i="4"/>
  <c r="J83" i="4"/>
  <c r="I83" i="4"/>
  <c r="K82" i="4"/>
  <c r="J82" i="4"/>
  <c r="I82" i="4"/>
  <c r="J81" i="4"/>
  <c r="K81" i="4" s="1"/>
  <c r="I81" i="4"/>
  <c r="J80" i="4"/>
  <c r="K80" i="4" s="1"/>
  <c r="I80" i="4"/>
  <c r="J79" i="4"/>
  <c r="K79" i="4" s="1"/>
  <c r="I79" i="4"/>
  <c r="K78" i="4"/>
  <c r="J78" i="4"/>
  <c r="I78" i="4"/>
  <c r="K77" i="4"/>
  <c r="J77" i="4"/>
  <c r="I77" i="4"/>
  <c r="K76" i="4"/>
  <c r="J76" i="4"/>
  <c r="I76" i="4"/>
  <c r="K75" i="4"/>
  <c r="J75" i="4"/>
  <c r="I75" i="4"/>
  <c r="K74" i="4"/>
  <c r="J74" i="4"/>
  <c r="I74" i="4"/>
  <c r="J73" i="4"/>
  <c r="K73" i="4" s="1"/>
  <c r="I73" i="4"/>
  <c r="J72" i="4"/>
  <c r="K72" i="4" s="1"/>
  <c r="I72" i="4"/>
  <c r="J71" i="4"/>
  <c r="K71" i="4" s="1"/>
  <c r="I71" i="4"/>
  <c r="K70" i="4"/>
  <c r="J70" i="4"/>
  <c r="I70" i="4"/>
  <c r="K69" i="4"/>
  <c r="J69" i="4"/>
  <c r="I69" i="4"/>
  <c r="K68" i="4"/>
  <c r="J68" i="4"/>
  <c r="I68" i="4"/>
  <c r="K67" i="4"/>
  <c r="J67" i="4"/>
  <c r="I67" i="4"/>
  <c r="K66" i="4"/>
  <c r="J66" i="4"/>
  <c r="I66" i="4"/>
  <c r="J65" i="4"/>
  <c r="K65" i="4" s="1"/>
  <c r="I65" i="4"/>
  <c r="J64" i="4"/>
  <c r="K64" i="4" s="1"/>
  <c r="I64" i="4"/>
  <c r="J63" i="4"/>
  <c r="K63" i="4" s="1"/>
  <c r="I63" i="4"/>
  <c r="K62" i="4"/>
  <c r="J62" i="4"/>
  <c r="I62" i="4"/>
  <c r="K61" i="4"/>
  <c r="J61" i="4"/>
  <c r="I61" i="4"/>
  <c r="K60" i="4"/>
  <c r="J60" i="4"/>
  <c r="I60" i="4"/>
  <c r="K59" i="4"/>
  <c r="J59" i="4"/>
  <c r="I59" i="4"/>
  <c r="K58" i="4"/>
  <c r="J58" i="4"/>
  <c r="I58" i="4"/>
  <c r="J57" i="4"/>
  <c r="K57" i="4" s="1"/>
  <c r="I57" i="4"/>
  <c r="J56" i="4"/>
  <c r="K56" i="4" s="1"/>
  <c r="I56" i="4"/>
  <c r="J55" i="4"/>
  <c r="K55" i="4" s="1"/>
  <c r="I55" i="4"/>
  <c r="K54" i="4"/>
  <c r="J54" i="4"/>
  <c r="I54" i="4"/>
  <c r="K53" i="4"/>
  <c r="J53" i="4"/>
  <c r="I53" i="4"/>
  <c r="K52" i="4"/>
  <c r="J52" i="4"/>
  <c r="I52" i="4"/>
  <c r="K51" i="4"/>
  <c r="J51" i="4"/>
  <c r="I51" i="4"/>
  <c r="K50" i="4"/>
  <c r="J50" i="4"/>
  <c r="I50" i="4"/>
  <c r="J49" i="4"/>
  <c r="K49" i="4" s="1"/>
  <c r="I49" i="4"/>
  <c r="J48" i="4"/>
  <c r="K48" i="4" s="1"/>
  <c r="I48" i="4"/>
  <c r="J47" i="4"/>
  <c r="K47" i="4" s="1"/>
  <c r="I47" i="4"/>
  <c r="K46" i="4"/>
  <c r="J46" i="4"/>
  <c r="I46" i="4"/>
  <c r="K45" i="4"/>
  <c r="J45" i="4"/>
  <c r="I45" i="4"/>
  <c r="K44" i="4"/>
  <c r="J44" i="4"/>
  <c r="I44" i="4"/>
  <c r="K43" i="4"/>
  <c r="J43" i="4"/>
  <c r="I43" i="4"/>
  <c r="K42" i="4"/>
  <c r="J42" i="4"/>
  <c r="I42" i="4"/>
  <c r="J41" i="4"/>
  <c r="K41" i="4" s="1"/>
  <c r="I41" i="4"/>
  <c r="J40" i="4"/>
  <c r="K40" i="4" s="1"/>
  <c r="I40" i="4"/>
  <c r="J39" i="4"/>
  <c r="K39" i="4" s="1"/>
  <c r="I39" i="4"/>
  <c r="K38" i="4"/>
  <c r="J38" i="4"/>
  <c r="I38" i="4"/>
  <c r="K37" i="4"/>
  <c r="J37" i="4"/>
  <c r="I37" i="4"/>
  <c r="K36" i="4"/>
  <c r="J36" i="4"/>
  <c r="I36" i="4"/>
  <c r="K35" i="4"/>
  <c r="J35" i="4"/>
  <c r="I35" i="4"/>
  <c r="K34" i="4"/>
  <c r="J34" i="4"/>
  <c r="I34" i="4"/>
  <c r="J33" i="4"/>
  <c r="K33" i="4" s="1"/>
  <c r="I33" i="4"/>
  <c r="J32" i="4"/>
  <c r="K32" i="4" s="1"/>
  <c r="I32" i="4"/>
  <c r="J31" i="4"/>
  <c r="K31" i="4" s="1"/>
  <c r="I31" i="4"/>
  <c r="K30" i="4"/>
  <c r="J30" i="4"/>
  <c r="I30" i="4"/>
  <c r="K29" i="4"/>
  <c r="J29" i="4"/>
  <c r="I29" i="4"/>
  <c r="K28" i="4"/>
  <c r="J28" i="4"/>
  <c r="I28" i="4"/>
  <c r="K27" i="4"/>
  <c r="J27" i="4"/>
  <c r="I27" i="4"/>
  <c r="K26" i="4"/>
  <c r="J26" i="4"/>
  <c r="I26" i="4"/>
  <c r="J25" i="4"/>
  <c r="K25" i="4" s="1"/>
  <c r="I25" i="4"/>
  <c r="J24" i="4"/>
  <c r="K24" i="4" s="1"/>
  <c r="I24" i="4"/>
  <c r="J23" i="4"/>
  <c r="K23" i="4" s="1"/>
  <c r="I23" i="4"/>
  <c r="K22" i="4"/>
  <c r="J22" i="4"/>
  <c r="I22" i="4"/>
  <c r="K21" i="4"/>
  <c r="J21" i="4"/>
  <c r="I21" i="4"/>
  <c r="K20" i="4"/>
  <c r="J20" i="4"/>
  <c r="I20" i="4"/>
  <c r="K19" i="4"/>
  <c r="J19" i="4"/>
  <c r="I19" i="4"/>
  <c r="K18" i="4"/>
  <c r="J18" i="4"/>
  <c r="I18" i="4"/>
  <c r="J17" i="4"/>
  <c r="K17" i="4" s="1"/>
  <c r="I17" i="4"/>
  <c r="J16" i="4"/>
  <c r="K16" i="4" s="1"/>
  <c r="I16" i="4"/>
  <c r="J15" i="4"/>
  <c r="K15" i="4" s="1"/>
  <c r="I15" i="4"/>
  <c r="K14" i="4"/>
  <c r="J14" i="4"/>
  <c r="I14" i="4"/>
  <c r="K13" i="4"/>
  <c r="J13" i="4"/>
  <c r="I13" i="4"/>
  <c r="K12" i="4"/>
  <c r="J12" i="4"/>
  <c r="I12" i="4"/>
  <c r="J11" i="4"/>
  <c r="K11" i="4" s="1"/>
  <c r="I11" i="4"/>
  <c r="K10" i="4"/>
  <c r="J10" i="4"/>
  <c r="I10" i="4"/>
  <c r="J9" i="4"/>
  <c r="K9" i="4" s="1"/>
  <c r="I9" i="4"/>
  <c r="J8" i="4"/>
  <c r="K8" i="4" s="1"/>
  <c r="I8" i="4"/>
  <c r="J165" i="2" l="1"/>
  <c r="I165" i="2"/>
  <c r="H165" i="2"/>
  <c r="L141" i="2" l="1"/>
  <c r="M141" i="2" s="1"/>
  <c r="K141" i="2"/>
  <c r="L78" i="2"/>
  <c r="M78" i="2" s="1"/>
  <c r="K78" i="2"/>
  <c r="L103" i="2"/>
  <c r="M103" i="2" s="1"/>
  <c r="K103" i="2"/>
  <c r="L37" i="2"/>
  <c r="M37" i="2" s="1"/>
  <c r="K37" i="2"/>
  <c r="L42" i="2"/>
  <c r="M42" i="2" s="1"/>
  <c r="K42" i="2"/>
  <c r="L7" i="2"/>
  <c r="M7" i="2" s="1"/>
  <c r="K7" i="2"/>
  <c r="L8" i="2"/>
  <c r="M8" i="2" s="1"/>
  <c r="K8" i="2"/>
  <c r="L9" i="2"/>
  <c r="M9" i="2" s="1"/>
  <c r="K9" i="2"/>
  <c r="L140" i="2"/>
  <c r="M140" i="2" s="1"/>
  <c r="K140" i="2"/>
  <c r="L115" i="2"/>
  <c r="M115" i="2" s="1"/>
  <c r="K115" i="2"/>
  <c r="L43" i="2"/>
  <c r="M43" i="2" s="1"/>
  <c r="K43" i="2"/>
  <c r="L18" i="2"/>
  <c r="M18" i="2" s="1"/>
  <c r="K18" i="2"/>
  <c r="L128" i="2"/>
  <c r="M128" i="2" s="1"/>
  <c r="K128" i="2"/>
  <c r="L39" i="2"/>
  <c r="M39" i="2" s="1"/>
  <c r="K39" i="2"/>
  <c r="L47" i="2"/>
  <c r="M47" i="2" s="1"/>
  <c r="K47" i="2"/>
  <c r="L164" i="2"/>
  <c r="M164" i="2" s="1"/>
  <c r="K164" i="2"/>
  <c r="L80" i="2"/>
  <c r="M80" i="2" s="1"/>
  <c r="K80" i="2"/>
  <c r="L107" i="2"/>
  <c r="M107" i="2" s="1"/>
  <c r="K107" i="2"/>
  <c r="L163" i="2"/>
  <c r="M163" i="2" s="1"/>
  <c r="K163" i="2"/>
  <c r="L77" i="2"/>
  <c r="M77" i="2" s="1"/>
  <c r="K77" i="2"/>
  <c r="L133" i="2"/>
  <c r="M133" i="2" s="1"/>
  <c r="K133" i="2"/>
  <c r="M162" i="2"/>
  <c r="L162" i="2"/>
  <c r="K162" i="2"/>
  <c r="L119" i="2"/>
  <c r="M119" i="2" s="1"/>
  <c r="K119" i="2"/>
  <c r="L139" i="2"/>
  <c r="M139" i="2" s="1"/>
  <c r="K139" i="2"/>
  <c r="L75" i="2"/>
  <c r="M75" i="2" s="1"/>
  <c r="K75" i="2"/>
  <c r="L114" i="2"/>
  <c r="M114" i="2" s="1"/>
  <c r="K114" i="2"/>
  <c r="L19" i="2"/>
  <c r="M19" i="2" s="1"/>
  <c r="K19" i="2"/>
  <c r="L69" i="2"/>
  <c r="M69" i="2" s="1"/>
  <c r="K69" i="2"/>
  <c r="L44" i="2"/>
  <c r="M44" i="2" s="1"/>
  <c r="K44" i="2"/>
  <c r="L64" i="2"/>
  <c r="M64" i="2" s="1"/>
  <c r="K64" i="2"/>
  <c r="M132" i="2"/>
  <c r="L132" i="2"/>
  <c r="K132" i="2"/>
  <c r="L14" i="2"/>
  <c r="M14" i="2" s="1"/>
  <c r="K14" i="2"/>
  <c r="L29" i="2"/>
  <c r="M29" i="2" s="1"/>
  <c r="K29" i="2"/>
  <c r="L11" i="2"/>
  <c r="M11" i="2" s="1"/>
  <c r="K11" i="2"/>
  <c r="M161" i="2"/>
  <c r="L161" i="2"/>
  <c r="K161" i="2"/>
  <c r="L57" i="2"/>
  <c r="M57" i="2" s="1"/>
  <c r="K57" i="2"/>
  <c r="L106" i="2"/>
  <c r="M106" i="2" s="1"/>
  <c r="K106" i="2"/>
  <c r="L65" i="2"/>
  <c r="M65" i="2" s="1"/>
  <c r="K65" i="2"/>
  <c r="L63" i="2"/>
  <c r="M63" i="2" s="1"/>
  <c r="K63" i="2"/>
  <c r="L17" i="2"/>
  <c r="M17" i="2" s="1"/>
  <c r="K17" i="2"/>
  <c r="L53" i="2"/>
  <c r="M53" i="2" s="1"/>
  <c r="K53" i="2"/>
  <c r="L113" i="2"/>
  <c r="M113" i="2" s="1"/>
  <c r="K113" i="2"/>
  <c r="L97" i="2"/>
  <c r="M97" i="2" s="1"/>
  <c r="K97" i="2"/>
  <c r="L41" i="2"/>
  <c r="M41" i="2" s="1"/>
  <c r="K41" i="2"/>
  <c r="L59" i="2"/>
  <c r="M59" i="2" s="1"/>
  <c r="K59" i="2"/>
  <c r="L33" i="2"/>
  <c r="M33" i="2" s="1"/>
  <c r="K33" i="2"/>
  <c r="L16" i="2"/>
  <c r="M16" i="2" s="1"/>
  <c r="K16" i="2"/>
  <c r="L96" i="2"/>
  <c r="M96" i="2" s="1"/>
  <c r="K96" i="2"/>
  <c r="L48" i="2"/>
  <c r="M48" i="2" s="1"/>
  <c r="K48" i="2"/>
  <c r="L160" i="2"/>
  <c r="M160" i="2" s="1"/>
  <c r="K160" i="2"/>
  <c r="M159" i="2"/>
  <c r="L159" i="2"/>
  <c r="K159" i="2"/>
  <c r="L85" i="2"/>
  <c r="M85" i="2" s="1"/>
  <c r="K85" i="2"/>
  <c r="L30" i="2"/>
  <c r="M30" i="2" s="1"/>
  <c r="K30" i="2"/>
  <c r="L79" i="2"/>
  <c r="M79" i="2" s="1"/>
  <c r="K79" i="2"/>
  <c r="M122" i="2"/>
  <c r="L122" i="2"/>
  <c r="K122" i="2"/>
  <c r="L26" i="2"/>
  <c r="M26" i="2" s="1"/>
  <c r="K26" i="2"/>
  <c r="L45" i="2"/>
  <c r="M45" i="2" s="1"/>
  <c r="K45" i="2"/>
  <c r="L56" i="2"/>
  <c r="M56" i="2" s="1"/>
  <c r="K56" i="2"/>
  <c r="L27" i="2"/>
  <c r="M27" i="2" s="1"/>
  <c r="K27" i="2"/>
  <c r="L95" i="2"/>
  <c r="M95" i="2" s="1"/>
  <c r="K95" i="2"/>
  <c r="L40" i="2"/>
  <c r="M40" i="2" s="1"/>
  <c r="K40" i="2"/>
  <c r="L13" i="2"/>
  <c r="M13" i="2" s="1"/>
  <c r="K13" i="2"/>
  <c r="L94" i="2"/>
  <c r="M94" i="2" s="1"/>
  <c r="K94" i="2"/>
  <c r="M84" i="2"/>
  <c r="L84" i="2"/>
  <c r="K84" i="2"/>
  <c r="L74" i="2"/>
  <c r="M74" i="2" s="1"/>
  <c r="K74" i="2"/>
  <c r="M102" i="2"/>
  <c r="L102" i="2"/>
  <c r="K102" i="2"/>
  <c r="M51" i="2"/>
  <c r="L51" i="2"/>
  <c r="K51" i="2"/>
  <c r="M127" i="2"/>
  <c r="L127" i="2"/>
  <c r="K127" i="2"/>
  <c r="M158" i="2"/>
  <c r="L158" i="2"/>
  <c r="K158" i="2"/>
  <c r="M83" i="2"/>
  <c r="L83" i="2"/>
  <c r="K83" i="2"/>
  <c r="L34" i="2"/>
  <c r="M34" i="2" s="1"/>
  <c r="K34" i="2"/>
  <c r="M76" i="2"/>
  <c r="L76" i="2"/>
  <c r="K76" i="2"/>
  <c r="M58" i="2"/>
  <c r="L58" i="2"/>
  <c r="K58" i="2"/>
  <c r="L73" i="2"/>
  <c r="M73" i="2" s="1"/>
  <c r="K73" i="2"/>
  <c r="L31" i="2"/>
  <c r="M31" i="2" s="1"/>
  <c r="K31" i="2"/>
  <c r="L15" i="2"/>
  <c r="M15" i="2" s="1"/>
  <c r="K15" i="2"/>
  <c r="L67" i="2"/>
  <c r="M67" i="2" s="1"/>
  <c r="K67" i="2"/>
  <c r="L82" i="2"/>
  <c r="M82" i="2" s="1"/>
  <c r="K82" i="2"/>
  <c r="L157" i="2"/>
  <c r="M157" i="2" s="1"/>
  <c r="K157" i="2"/>
  <c r="L105" i="2"/>
  <c r="M105" i="2" s="1"/>
  <c r="K105" i="2"/>
  <c r="M156" i="2"/>
  <c r="L156" i="2"/>
  <c r="K156" i="2"/>
  <c r="L93" i="2"/>
  <c r="M93" i="2" s="1"/>
  <c r="K93" i="2"/>
  <c r="L36" i="2"/>
  <c r="M36" i="2" s="1"/>
  <c r="K36" i="2"/>
  <c r="M155" i="2"/>
  <c r="L155" i="2"/>
  <c r="K155" i="2"/>
  <c r="L131" i="2"/>
  <c r="M131" i="2" s="1"/>
  <c r="K131" i="2"/>
  <c r="M154" i="2"/>
  <c r="L154" i="2"/>
  <c r="K154" i="2"/>
  <c r="M153" i="2"/>
  <c r="L153" i="2"/>
  <c r="K153" i="2"/>
  <c r="L99" i="2"/>
  <c r="M99" i="2" s="1"/>
  <c r="K99" i="2"/>
  <c r="M152" i="2"/>
  <c r="L152" i="2"/>
  <c r="K152" i="2"/>
  <c r="M126" i="2"/>
  <c r="L126" i="2"/>
  <c r="K126" i="2"/>
  <c r="L87" i="2"/>
  <c r="M87" i="2" s="1"/>
  <c r="K87" i="2"/>
  <c r="M151" i="2"/>
  <c r="L151" i="2"/>
  <c r="K151" i="2"/>
  <c r="L112" i="2"/>
  <c r="M112" i="2" s="1"/>
  <c r="K112" i="2"/>
  <c r="L150" i="2"/>
  <c r="M150" i="2" s="1"/>
  <c r="K150" i="2"/>
  <c r="L138" i="2"/>
  <c r="M138" i="2" s="1"/>
  <c r="K138" i="2"/>
  <c r="L137" i="2"/>
  <c r="M137" i="2" s="1"/>
  <c r="K137" i="2"/>
  <c r="L109" i="2"/>
  <c r="M109" i="2" s="1"/>
  <c r="K109" i="2"/>
  <c r="M136" i="2"/>
  <c r="L136" i="2"/>
  <c r="K136" i="2"/>
  <c r="L101" i="2"/>
  <c r="M101" i="2" s="1"/>
  <c r="K101" i="2"/>
  <c r="L49" i="2"/>
  <c r="M49" i="2" s="1"/>
  <c r="K49" i="2"/>
  <c r="L86" i="2"/>
  <c r="M86" i="2" s="1"/>
  <c r="K86" i="2"/>
  <c r="L92" i="2"/>
  <c r="M92" i="2" s="1"/>
  <c r="K92" i="2"/>
  <c r="L149" i="2"/>
  <c r="M149" i="2" s="1"/>
  <c r="K149" i="2"/>
  <c r="M135" i="2"/>
  <c r="L135" i="2"/>
  <c r="K135" i="2"/>
  <c r="L72" i="2"/>
  <c r="M72" i="2" s="1"/>
  <c r="K72" i="2"/>
  <c r="L121" i="2"/>
  <c r="M121" i="2" s="1"/>
  <c r="K121" i="2"/>
  <c r="L98" i="2"/>
  <c r="M98" i="2" s="1"/>
  <c r="K98" i="2"/>
  <c r="L91" i="2"/>
  <c r="M91" i="2" s="1"/>
  <c r="K91" i="2"/>
  <c r="M148" i="2"/>
  <c r="L148" i="2"/>
  <c r="K148" i="2"/>
  <c r="M147" i="2"/>
  <c r="L147" i="2"/>
  <c r="K147" i="2"/>
  <c r="L23" i="2"/>
  <c r="M23" i="2" s="1"/>
  <c r="K23" i="2"/>
  <c r="M130" i="2"/>
  <c r="L130" i="2"/>
  <c r="K130" i="2"/>
  <c r="L52" i="2"/>
  <c r="M52" i="2" s="1"/>
  <c r="K52" i="2"/>
  <c r="M81" i="2"/>
  <c r="L81" i="2"/>
  <c r="K81" i="2"/>
  <c r="L90" i="2"/>
  <c r="M90" i="2" s="1"/>
  <c r="K90" i="2"/>
  <c r="L146" i="2"/>
  <c r="M146" i="2" s="1"/>
  <c r="K146" i="2"/>
  <c r="M28" i="2"/>
  <c r="L28" i="2"/>
  <c r="K28" i="2"/>
  <c r="M66" i="2"/>
  <c r="L66" i="2"/>
  <c r="K66" i="2"/>
  <c r="L10" i="2"/>
  <c r="M10" i="2" s="1"/>
  <c r="K10" i="2"/>
  <c r="L111" i="2"/>
  <c r="M111" i="2" s="1"/>
  <c r="K111" i="2"/>
  <c r="L50" i="2"/>
  <c r="M50" i="2" s="1"/>
  <c r="K50" i="2"/>
  <c r="L145" i="2"/>
  <c r="M145" i="2" s="1"/>
  <c r="K145" i="2"/>
  <c r="L55" i="2"/>
  <c r="M55" i="2" s="1"/>
  <c r="K55" i="2"/>
  <c r="L22" i="2"/>
  <c r="M22" i="2" s="1"/>
  <c r="K22" i="2"/>
  <c r="L21" i="2"/>
  <c r="M21" i="2" s="1"/>
  <c r="K21" i="2"/>
  <c r="M62" i="2"/>
  <c r="L62" i="2"/>
  <c r="K62" i="2"/>
  <c r="M54" i="2"/>
  <c r="L54" i="2"/>
  <c r="K54" i="2"/>
  <c r="M104" i="2"/>
  <c r="L104" i="2"/>
  <c r="K104" i="2"/>
  <c r="L120" i="2"/>
  <c r="M120" i="2" s="1"/>
  <c r="K120" i="2"/>
  <c r="M129" i="2"/>
  <c r="L129" i="2"/>
  <c r="K129" i="2"/>
  <c r="L125" i="2"/>
  <c r="M125" i="2" s="1"/>
  <c r="K125" i="2"/>
  <c r="L124" i="2"/>
  <c r="M124" i="2" s="1"/>
  <c r="K124" i="2"/>
  <c r="L108" i="2"/>
  <c r="M108" i="2" s="1"/>
  <c r="K108" i="2"/>
  <c r="L118" i="2"/>
  <c r="M118" i="2" s="1"/>
  <c r="K118" i="2"/>
  <c r="L71" i="2"/>
  <c r="M71" i="2" s="1"/>
  <c r="K71" i="2"/>
  <c r="L61" i="2"/>
  <c r="M61" i="2" s="1"/>
  <c r="K61" i="2"/>
  <c r="L35" i="2"/>
  <c r="M35" i="2" s="1"/>
  <c r="K35" i="2"/>
  <c r="L20" i="2"/>
  <c r="M20" i="2" s="1"/>
  <c r="K20" i="2"/>
  <c r="L117" i="2"/>
  <c r="M117" i="2" s="1"/>
  <c r="K117" i="2"/>
  <c r="M144" i="2"/>
  <c r="L144" i="2"/>
  <c r="K144" i="2"/>
  <c r="L134" i="2"/>
  <c r="M134" i="2" s="1"/>
  <c r="K134" i="2"/>
  <c r="M143" i="2"/>
  <c r="L143" i="2"/>
  <c r="K143" i="2"/>
  <c r="L70" i="2"/>
  <c r="M70" i="2" s="1"/>
  <c r="K70" i="2"/>
  <c r="M142" i="2"/>
  <c r="L142" i="2"/>
  <c r="K142" i="2"/>
  <c r="L100" i="2"/>
  <c r="M100" i="2" s="1"/>
  <c r="K100" i="2"/>
  <c r="L32" i="2"/>
  <c r="M32" i="2" s="1"/>
  <c r="K32" i="2"/>
  <c r="L12" i="2"/>
  <c r="M12" i="2" s="1"/>
  <c r="K12" i="2"/>
  <c r="M110" i="2"/>
  <c r="L110" i="2"/>
  <c r="K110" i="2"/>
  <c r="L116" i="2"/>
  <c r="M116" i="2" s="1"/>
  <c r="K116" i="2"/>
  <c r="L68" i="2"/>
  <c r="M68" i="2" s="1"/>
  <c r="K68" i="2"/>
  <c r="L25" i="2"/>
  <c r="M25" i="2" s="1"/>
  <c r="K25" i="2"/>
  <c r="L46" i="2"/>
  <c r="M46" i="2" s="1"/>
  <c r="K46" i="2"/>
  <c r="L38" i="2"/>
  <c r="M38" i="2" s="1"/>
  <c r="K38" i="2"/>
  <c r="L89" i="2"/>
  <c r="M89" i="2" s="1"/>
  <c r="K89" i="2"/>
  <c r="L88" i="2"/>
  <c r="M88" i="2" s="1"/>
  <c r="K88" i="2"/>
  <c r="L60" i="2"/>
  <c r="M60" i="2" s="1"/>
  <c r="K60" i="2"/>
  <c r="M123" i="2"/>
  <c r="L123" i="2"/>
  <c r="K123" i="2"/>
  <c r="L24" i="2"/>
  <c r="M24" i="2" s="1"/>
  <c r="K24" i="2"/>
</calcChain>
</file>

<file path=xl/sharedStrings.xml><?xml version="1.0" encoding="utf-8"?>
<sst xmlns="http://schemas.openxmlformats.org/spreadsheetml/2006/main" count="2166" uniqueCount="515">
  <si>
    <t>College</t>
  </si>
  <si>
    <t xml:space="preserve">TOP Code </t>
  </si>
  <si>
    <t>TOP Title</t>
  </si>
  <si>
    <t>Vocational Status</t>
  </si>
  <si>
    <t>Program Banner Code</t>
  </si>
  <si>
    <t>Program Banner Title</t>
  </si>
  <si>
    <t>Award Type</t>
  </si>
  <si>
    <t>2019-20</t>
  </si>
  <si>
    <t>2020-21</t>
  </si>
  <si>
    <t>FH</t>
  </si>
  <si>
    <t>010210</t>
  </si>
  <si>
    <t>Veterinary Technician (Licensed)</t>
  </si>
  <si>
    <t>V</t>
  </si>
  <si>
    <t>FH_AS_1VT</t>
  </si>
  <si>
    <t>Veterinary Technology</t>
  </si>
  <si>
    <t>3-Associate Degree</t>
  </si>
  <si>
    <t>010900</t>
  </si>
  <si>
    <t>Horticulture</t>
  </si>
  <si>
    <t>FH_AS_1EHD</t>
  </si>
  <si>
    <t>Envirn Horticulture Design</t>
  </si>
  <si>
    <t>FH_CEA_1EHZ</t>
  </si>
  <si>
    <t>Env Hort and Design</t>
  </si>
  <si>
    <t>4-Credit Certificate, SCFF</t>
  </si>
  <si>
    <t>FH_CEA_1LTC</t>
  </si>
  <si>
    <t>Landscape Technician</t>
  </si>
  <si>
    <t>040100</t>
  </si>
  <si>
    <t>Biology, General</t>
  </si>
  <si>
    <t>N</t>
  </si>
  <si>
    <t>FH_AS_1BIT</t>
  </si>
  <si>
    <t>Biology for Transfer</t>
  </si>
  <si>
    <t>2-Associate Degree for Transfer</t>
  </si>
  <si>
    <t>FH_AS_1BIO</t>
  </si>
  <si>
    <t>Biological Sciences</t>
  </si>
  <si>
    <t>050200</t>
  </si>
  <si>
    <t>Accounting</t>
  </si>
  <si>
    <t>FH_AA_1ACC</t>
  </si>
  <si>
    <t>FH_CEA_1ACC</t>
  </si>
  <si>
    <t>FH_CEA_1CPA</t>
  </si>
  <si>
    <t>CPA Exam Prep-CEA</t>
  </si>
  <si>
    <t>FH_CEA_1ACZ</t>
  </si>
  <si>
    <t>050500</t>
  </si>
  <si>
    <t>Business Administration</t>
  </si>
  <si>
    <t>FH_AS_1BAT</t>
  </si>
  <si>
    <t>Business Admin  for Transfer</t>
  </si>
  <si>
    <t>FH_AA_1BUS</t>
  </si>
  <si>
    <t>050970</t>
  </si>
  <si>
    <t>E-Commerce (Business emphasis)</t>
  </si>
  <si>
    <t>FH_CEA_1DMR</t>
  </si>
  <si>
    <t>Digital Marketing</t>
  </si>
  <si>
    <t>060420</t>
  </si>
  <si>
    <t>Television (including combined TV/Film/Video)</t>
  </si>
  <si>
    <t>FH_AS_1FTV</t>
  </si>
  <si>
    <t>Film,TV &amp; Elec Media-Transfer</t>
  </si>
  <si>
    <t>061420</t>
  </si>
  <si>
    <t>Electronic Game Design</t>
  </si>
  <si>
    <t>FH_CEA_1GAD</t>
  </si>
  <si>
    <t>Game Audio</t>
  </si>
  <si>
    <t>061430</t>
  </si>
  <si>
    <t>Website Design and Development</t>
  </si>
  <si>
    <t>FH_CEA_1WEB</t>
  </si>
  <si>
    <t>Web Design</t>
  </si>
  <si>
    <t>070600</t>
  </si>
  <si>
    <t>Computer Science (Transfer)</t>
  </si>
  <si>
    <t>FH_AS_1CST</t>
  </si>
  <si>
    <t>Computer Science for Transfer</t>
  </si>
  <si>
    <t>FH_AS_1CIS</t>
  </si>
  <si>
    <t>Computer Science</t>
  </si>
  <si>
    <t>070700</t>
  </si>
  <si>
    <t>Computer Software Development</t>
  </si>
  <si>
    <t>FH_CEA_1PYN</t>
  </si>
  <si>
    <t>Software Development in Python</t>
  </si>
  <si>
    <t>FH_CEA_1JAV</t>
  </si>
  <si>
    <t>Software Development in Java</t>
  </si>
  <si>
    <t>FH_CEA_1CPL</t>
  </si>
  <si>
    <t>Software Development in C++</t>
  </si>
  <si>
    <t>FH_CEA_1ASD</t>
  </si>
  <si>
    <t>Advanced Software Development</t>
  </si>
  <si>
    <t>070800</t>
  </si>
  <si>
    <t>Computer Infrastructure and Support</t>
  </si>
  <si>
    <t>FH_CEA_1CLD</t>
  </si>
  <si>
    <t>Cloud Computing</t>
  </si>
  <si>
    <t>070810</t>
  </si>
  <si>
    <t>Computer Networking</t>
  </si>
  <si>
    <t>FH_AS_1ENT</t>
  </si>
  <si>
    <t>Enterprise Networking</t>
  </si>
  <si>
    <t>083500</t>
  </si>
  <si>
    <t>Physical Education</t>
  </si>
  <si>
    <t>FH_AA_1PE</t>
  </si>
  <si>
    <t>083520</t>
  </si>
  <si>
    <t>Fitness Trainer</t>
  </si>
  <si>
    <t>FH_CEA_1PTR</t>
  </si>
  <si>
    <t>Personal Trainer</t>
  </si>
  <si>
    <t>090100</t>
  </si>
  <si>
    <t>Engineering, General (requires Calculus) (Transfer)</t>
  </si>
  <si>
    <t>FH_AS_1EGN</t>
  </si>
  <si>
    <t>Engineering</t>
  </si>
  <si>
    <t>095220</t>
  </si>
  <si>
    <t>Electrical</t>
  </si>
  <si>
    <t>FH_AS_1GEL</t>
  </si>
  <si>
    <t>General Electrician</t>
  </si>
  <si>
    <t>FH_CEA_1EIW</t>
  </si>
  <si>
    <t>Inside Wireman</t>
  </si>
  <si>
    <t>095230</t>
  </si>
  <si>
    <t>Plumbing, Pipefitting and Steamfitting</t>
  </si>
  <si>
    <t>FH_AS_1ACR</t>
  </si>
  <si>
    <t>Appr:Air Conditng &amp; Refrig Tec</t>
  </si>
  <si>
    <t>FH_AS_1PT1</t>
  </si>
  <si>
    <t>Appr:Plumbing Technology</t>
  </si>
  <si>
    <t>FH_CEA_1PT2</t>
  </si>
  <si>
    <t>FH_CEA_1AC1</t>
  </si>
  <si>
    <t>FH_CEA_1SP4</t>
  </si>
  <si>
    <t>Appr:Steamfitng&amp;Pipefiting Tec</t>
  </si>
  <si>
    <t>095640</t>
  </si>
  <si>
    <t>Sheet Metal and Structural Metal</t>
  </si>
  <si>
    <t>FH_AS_1ASM</t>
  </si>
  <si>
    <t>Appr: Sheet Metal Bldg Trades</t>
  </si>
  <si>
    <t>FH_CEA_1SBT</t>
  </si>
  <si>
    <t>FH_CEA_1SMB</t>
  </si>
  <si>
    <t>099900</t>
  </si>
  <si>
    <t>Other Engineering and Related Industrial Technologies</t>
  </si>
  <si>
    <t>FH_AS_1NAS</t>
  </si>
  <si>
    <t>Nanoscience</t>
  </si>
  <si>
    <t>100100</t>
  </si>
  <si>
    <t>Fine Arts, General</t>
  </si>
  <si>
    <t>FH_AA_1ATT</t>
  </si>
  <si>
    <t>Art History for Transfer</t>
  </si>
  <si>
    <t>100200</t>
  </si>
  <si>
    <t>Art</t>
  </si>
  <si>
    <t>FH_AA_1STT</t>
  </si>
  <si>
    <t>Studio Arts for Transfer</t>
  </si>
  <si>
    <t>FH_AA_1AHI</t>
  </si>
  <si>
    <t>Art History</t>
  </si>
  <si>
    <t>FH_AA_1ART</t>
  </si>
  <si>
    <t>FH_CEA_1ART</t>
  </si>
  <si>
    <t>Art- CEA</t>
  </si>
  <si>
    <t>FH_CEA_1AH2</t>
  </si>
  <si>
    <t>100400</t>
  </si>
  <si>
    <t>Music</t>
  </si>
  <si>
    <t>FH_AA_1MU4</t>
  </si>
  <si>
    <t>Music: General</t>
  </si>
  <si>
    <t>FH_CEA_1MHL</t>
  </si>
  <si>
    <t>Music History &amp; Literature</t>
  </si>
  <si>
    <t>100500</t>
  </si>
  <si>
    <t>Commercial Music</t>
  </si>
  <si>
    <t>FH_AA_1MU1</t>
  </si>
  <si>
    <t>Music Technology</t>
  </si>
  <si>
    <t>FH_CEA_1MU1</t>
  </si>
  <si>
    <t>FH_CEA_1MUY</t>
  </si>
  <si>
    <t>FH_CEA_1MPT</t>
  </si>
  <si>
    <t>Mus Tech: Pro Tools</t>
  </si>
  <si>
    <t>FH_CEA_1SGW</t>
  </si>
  <si>
    <t>Songwriting</t>
  </si>
  <si>
    <t>FH_CEA_1MAP</t>
  </si>
  <si>
    <t>Audio Post Production</t>
  </si>
  <si>
    <t>FH_CEA_1EMU</t>
  </si>
  <si>
    <t>Electronic Music</t>
  </si>
  <si>
    <t>100600</t>
  </si>
  <si>
    <t>Technical Theater</t>
  </si>
  <si>
    <t>FH_AA_1THT</t>
  </si>
  <si>
    <t>Theatre Technology</t>
  </si>
  <si>
    <t>FH_CEA_1TTZ</t>
  </si>
  <si>
    <t>100700</t>
  </si>
  <si>
    <t>Dramatic Arts</t>
  </si>
  <si>
    <t>FH_AA_1TAT</t>
  </si>
  <si>
    <t>Theatre Arts for Transfer</t>
  </si>
  <si>
    <t>FH_AA_1THA</t>
  </si>
  <si>
    <t>Theatre Arts</t>
  </si>
  <si>
    <t>101100</t>
  </si>
  <si>
    <t>Cinematography</t>
  </si>
  <si>
    <t>FH_AA_1PHO</t>
  </si>
  <si>
    <t>Photography</t>
  </si>
  <si>
    <t>FH_CEA_1PD2</t>
  </si>
  <si>
    <t>Digital Photography</t>
  </si>
  <si>
    <t>101300</t>
  </si>
  <si>
    <t>Commercial Art</t>
  </si>
  <si>
    <t>FH_CEA_1ILL</t>
  </si>
  <si>
    <t>Illustration</t>
  </si>
  <si>
    <t>103000</t>
  </si>
  <si>
    <t>Graphic Art and Design</t>
  </si>
  <si>
    <t>FH_AA_1GID</t>
  </si>
  <si>
    <t>Graphic Interactive Design</t>
  </si>
  <si>
    <t>FH_CEA_1GIZ</t>
  </si>
  <si>
    <t>Graphic and Interactive Dsgn</t>
  </si>
  <si>
    <t>FH_CEA_1GR2</t>
  </si>
  <si>
    <t>Graphic Design CEA</t>
  </si>
  <si>
    <t>110500</t>
  </si>
  <si>
    <t>Spanish</t>
  </si>
  <si>
    <t>FH_AA_1SHT</t>
  </si>
  <si>
    <t>Spanish for Transfer</t>
  </si>
  <si>
    <t>FH_AA_1SPA</t>
  </si>
  <si>
    <t>110800</t>
  </si>
  <si>
    <t>Japanese</t>
  </si>
  <si>
    <t>FH_AA_1JAP</t>
  </si>
  <si>
    <t>120100</t>
  </si>
  <si>
    <t>Health Occupations, General</t>
  </si>
  <si>
    <t>FH_AS_1PHS</t>
  </si>
  <si>
    <t>Public Health Sci for Transfer</t>
  </si>
  <si>
    <t>121000</t>
  </si>
  <si>
    <t>Respiratory Care/Therapy</t>
  </si>
  <si>
    <t>FH_AS_1RET</t>
  </si>
  <si>
    <t>Respiratory Therapy</t>
  </si>
  <si>
    <t>FH_CEA_1IPA</t>
  </si>
  <si>
    <t>Interventional Pulmonary  Asst</t>
  </si>
  <si>
    <t>122100</t>
  </si>
  <si>
    <t>Pharmacy Technology</t>
  </si>
  <si>
    <t>FH_AS_1PT</t>
  </si>
  <si>
    <t>Pharmacy Technician</t>
  </si>
  <si>
    <t>FH_CEA_1PTZ</t>
  </si>
  <si>
    <t>122500</t>
  </si>
  <si>
    <t>Radiologic Technology</t>
  </si>
  <si>
    <t>FH_AS_1RT</t>
  </si>
  <si>
    <t>122700</t>
  </si>
  <si>
    <t>Diagnostic Medical Sonography</t>
  </si>
  <si>
    <t>FH_AS_1DIM</t>
  </si>
  <si>
    <t>FH_CEA_1DMS</t>
  </si>
  <si>
    <t>Diagnostic Med Sonography</t>
  </si>
  <si>
    <t>122800</t>
  </si>
  <si>
    <t>Athletic Training and Sports Medicine</t>
  </si>
  <si>
    <t>FH_AS_1SPM</t>
  </si>
  <si>
    <t>Sports Medicine</t>
  </si>
  <si>
    <t>123080</t>
  </si>
  <si>
    <t>Home Health Aide</t>
  </si>
  <si>
    <t>Certificate of Completion in Geriatric Home Aide</t>
  </si>
  <si>
    <t>6-Noncredit Certificate</t>
  </si>
  <si>
    <t>124010</t>
  </si>
  <si>
    <t>Dental Assistant</t>
  </si>
  <si>
    <t>FH_AS_1DA</t>
  </si>
  <si>
    <t>Dental Assisting</t>
  </si>
  <si>
    <t>FH_CEA_1DAZ</t>
  </si>
  <si>
    <t>124020</t>
  </si>
  <si>
    <t>Dental Hygienist</t>
  </si>
  <si>
    <t>FH_BS_1DH</t>
  </si>
  <si>
    <t>Dental Hygiene</t>
  </si>
  <si>
    <t>1-Baccalaureate Degree</t>
  </si>
  <si>
    <t>125100</t>
  </si>
  <si>
    <t>Paramedic</t>
  </si>
  <si>
    <t>FH_AS_1PAR</t>
  </si>
  <si>
    <t>FH_CEA_1PAZ</t>
  </si>
  <si>
    <t>127000</t>
  </si>
  <si>
    <t>Kinesiology</t>
  </si>
  <si>
    <t>FH_AA_1KIT</t>
  </si>
  <si>
    <t>Kinesiology for Transfer</t>
  </si>
  <si>
    <t>130500</t>
  </si>
  <si>
    <t>Child Development/Early Care and Education</t>
  </si>
  <si>
    <t>FH_AS_1EAT</t>
  </si>
  <si>
    <t>Early Chid Educ for Transfer</t>
  </si>
  <si>
    <t>FH_AA_1CHD</t>
  </si>
  <si>
    <t>Child Development</t>
  </si>
  <si>
    <t>130510</t>
  </si>
  <si>
    <t>Child and Adolescent Development</t>
  </si>
  <si>
    <t>FH_AA_1CDV</t>
  </si>
  <si>
    <t>Chld &amp; Adolescent Dev-Transfer</t>
  </si>
  <si>
    <t>FH_CEA_1CDT</t>
  </si>
  <si>
    <t>Child Development Teacher</t>
  </si>
  <si>
    <t>130520</t>
  </si>
  <si>
    <t>Children with Special Needs</t>
  </si>
  <si>
    <t>FH_CEA_1EC2</t>
  </si>
  <si>
    <t>Early Child Special Education</t>
  </si>
  <si>
    <t>130540</t>
  </si>
  <si>
    <t>Preshool Age Children</t>
  </si>
  <si>
    <t>FH_CEA_1EC1</t>
  </si>
  <si>
    <t>Early Child Eductn Fundamenals</t>
  </si>
  <si>
    <t>130550</t>
  </si>
  <si>
    <t>The School Age Child</t>
  </si>
  <si>
    <t>FH_CEA_1EAC</t>
  </si>
  <si>
    <t>Elementry After Care Education</t>
  </si>
  <si>
    <t>130600</t>
  </si>
  <si>
    <t>Nutrition, Foods and Culinary Arts</t>
  </si>
  <si>
    <t>FH_AS_1NUT</t>
  </si>
  <si>
    <t>Nutrition&amp;Dietetics for Transf</t>
  </si>
  <si>
    <t>150100</t>
  </si>
  <si>
    <t>English</t>
  </si>
  <si>
    <t>FH_AA_1EHT</t>
  </si>
  <si>
    <t>English for Transfer</t>
  </si>
  <si>
    <t>FH_AA_1ENG</t>
  </si>
  <si>
    <t>150600</t>
  </si>
  <si>
    <t>Speech Communication</t>
  </si>
  <si>
    <t>FH_AA_1CMT</t>
  </si>
  <si>
    <t>Comm Studies for Transfer</t>
  </si>
  <si>
    <t>FH_AA_1COS</t>
  </si>
  <si>
    <t>Communication Studies</t>
  </si>
  <si>
    <t>FH_CEA_1CM2</t>
  </si>
  <si>
    <t>Communication Studies II</t>
  </si>
  <si>
    <t>FH_CEA_1CM1</t>
  </si>
  <si>
    <t>Communication Studies I</t>
  </si>
  <si>
    <t>150900</t>
  </si>
  <si>
    <t>Philosophy</t>
  </si>
  <si>
    <t>FH_AA_1PIT</t>
  </si>
  <si>
    <t>Philosophy for Transfer</t>
  </si>
  <si>
    <t>FH_AA_1PHI</t>
  </si>
  <si>
    <t>159900</t>
  </si>
  <si>
    <t>Other Humanities</t>
  </si>
  <si>
    <t>FH_CEA_1HUM</t>
  </si>
  <si>
    <t>Humanities</t>
  </si>
  <si>
    <t>170100</t>
  </si>
  <si>
    <t>Mathematics, General</t>
  </si>
  <si>
    <t>FH_AS_1MTT</t>
  </si>
  <si>
    <t>Mathematics for Transfer</t>
  </si>
  <si>
    <t>FH_AS_1MAT</t>
  </si>
  <si>
    <t>Mathematics</t>
  </si>
  <si>
    <t>190200</t>
  </si>
  <si>
    <t>Physics, General</t>
  </si>
  <si>
    <t>FH_AS_1PCT</t>
  </si>
  <si>
    <t>Physics for Transfer</t>
  </si>
  <si>
    <t>FH_AS_1PHY</t>
  </si>
  <si>
    <t>Physics</t>
  </si>
  <si>
    <t>190500</t>
  </si>
  <si>
    <t>Chemistry, General</t>
  </si>
  <si>
    <t>FH_AS_1CHE</t>
  </si>
  <si>
    <t>Chemistry</t>
  </si>
  <si>
    <t>200100</t>
  </si>
  <si>
    <t>Psychology, General</t>
  </si>
  <si>
    <t>FH_AA_1PYT</t>
  </si>
  <si>
    <t>Psychology for Transfer</t>
  </si>
  <si>
    <t>FH_AA_1PSY</t>
  </si>
  <si>
    <t>Psychology</t>
  </si>
  <si>
    <t>220100</t>
  </si>
  <si>
    <t>Social Sciences, General</t>
  </si>
  <si>
    <t>FH_AA_1GSS</t>
  </si>
  <si>
    <t>220110</t>
  </si>
  <si>
    <t>Women's Studies</t>
  </si>
  <si>
    <t>FH_AA_1WOM</t>
  </si>
  <si>
    <t>Women Studies</t>
  </si>
  <si>
    <t>220130</t>
  </si>
  <si>
    <t>Social Justice Studies</t>
  </si>
  <si>
    <t>FH_AA_1SJU</t>
  </si>
  <si>
    <t>Social Justice Studies Trnsfr</t>
  </si>
  <si>
    <t>220200</t>
  </si>
  <si>
    <t>Anthropology</t>
  </si>
  <si>
    <t>FH_AA_1ANT</t>
  </si>
  <si>
    <t>Anthropology for Transfer</t>
  </si>
  <si>
    <t>FH_AA_1AN1</t>
  </si>
  <si>
    <t>220400</t>
  </si>
  <si>
    <t>Economics</t>
  </si>
  <si>
    <t>FH_AA_1ECT</t>
  </si>
  <si>
    <t>Economics for Transfer</t>
  </si>
  <si>
    <t>FH_AA_1ECO</t>
  </si>
  <si>
    <t>220500</t>
  </si>
  <si>
    <t>History</t>
  </si>
  <si>
    <t>FH_AA_1HIT</t>
  </si>
  <si>
    <t>History for Transfer</t>
  </si>
  <si>
    <t>FH_AA_1HIS</t>
  </si>
  <si>
    <t>220600</t>
  </si>
  <si>
    <t>Geography</t>
  </si>
  <si>
    <t>FH_AA_1GET</t>
  </si>
  <si>
    <t>Geography for Transfer</t>
  </si>
  <si>
    <t>FH_AS_1GES</t>
  </si>
  <si>
    <t>Geography- AS</t>
  </si>
  <si>
    <t>220610</t>
  </si>
  <si>
    <t>Geographic Information Systems</t>
  </si>
  <si>
    <t>FH_AS_1GI4</t>
  </si>
  <si>
    <t>Geographic Inform System Techn</t>
  </si>
  <si>
    <t>FH_CEA_1GI9</t>
  </si>
  <si>
    <t>Geographic Inform Syst Tech II</t>
  </si>
  <si>
    <t>FH_CEA_1GI7</t>
  </si>
  <si>
    <t>Geographic Inform Syst Tec III</t>
  </si>
  <si>
    <t>FH_CEA_1GI6</t>
  </si>
  <si>
    <t>FH_CEA_1GI8</t>
  </si>
  <si>
    <t>Geographic Inform Syst Techn I</t>
  </si>
  <si>
    <t>FH_CEA_1GI5</t>
  </si>
  <si>
    <t>220700</t>
  </si>
  <si>
    <t>Political Science</t>
  </si>
  <si>
    <t>FH_AA_1PST</t>
  </si>
  <si>
    <t>Political Science for Transfer</t>
  </si>
  <si>
    <t>FH_AA_1POL</t>
  </si>
  <si>
    <t>220800</t>
  </si>
  <si>
    <t>Sociology</t>
  </si>
  <si>
    <t>FH_AA_1SOT</t>
  </si>
  <si>
    <t>Sociology for Transfer</t>
  </si>
  <si>
    <t>FH_AA_1SOC</t>
  </si>
  <si>
    <t>221020</t>
  </si>
  <si>
    <t>Global Studies</t>
  </si>
  <si>
    <t>FH_AA_1GLO</t>
  </si>
  <si>
    <t>Global Studies for Transfer</t>
  </si>
  <si>
    <t>490110</t>
  </si>
  <si>
    <t>Transfer Studies</t>
  </si>
  <si>
    <t>FH_CEA_1ICS</t>
  </si>
  <si>
    <t>IGETC CSU</t>
  </si>
  <si>
    <t>FH_CEA_1IGC</t>
  </si>
  <si>
    <t>FH_CEA_1IDC</t>
  </si>
  <si>
    <t>CSU Gen Educat Breadth</t>
  </si>
  <si>
    <t>FH_CEA_1ICU</t>
  </si>
  <si>
    <t>IGETC UC</t>
  </si>
  <si>
    <t>490200</t>
  </si>
  <si>
    <t>Biological and Physical Sciences (and Mathematics)</t>
  </si>
  <si>
    <t>FH_AS_1GSC</t>
  </si>
  <si>
    <t>General Studies: Science</t>
  </si>
  <si>
    <t>FH_CEA_1BHD</t>
  </si>
  <si>
    <t>Bio-Health Divrsty&amp;Incl Ldrshp</t>
  </si>
  <si>
    <t>490300</t>
  </si>
  <si>
    <t>FH_AA_1GSH</t>
  </si>
  <si>
    <t>493087</t>
  </si>
  <si>
    <t>English as a Second Language - Integrated</t>
  </si>
  <si>
    <t>English as a Second Language-Beginning</t>
  </si>
  <si>
    <t>English as a Second Language-Intermediate</t>
  </si>
  <si>
    <t>2021-22</t>
  </si>
  <si>
    <t>3-Year Average</t>
  </si>
  <si>
    <t>Last 2 Year Change</t>
  </si>
  <si>
    <t>Last 2 Year Percent Change</t>
  </si>
  <si>
    <t>FH_CEA_1VT1</t>
  </si>
  <si>
    <t>Veterinary Assisting</t>
  </si>
  <si>
    <t>5-Credit Certificate, N/A SCFF</t>
  </si>
  <si>
    <t>FH_CEA_1BDA</t>
  </si>
  <si>
    <t>Data Analytics</t>
  </si>
  <si>
    <t>061200</t>
  </si>
  <si>
    <t>Film Studies</t>
  </si>
  <si>
    <t>FH_CEA_1FT1</t>
  </si>
  <si>
    <t>Film, TV &amp; Electronic Media</t>
  </si>
  <si>
    <t>FH_CEA_1GA1</t>
  </si>
  <si>
    <t>Game Audio I</t>
  </si>
  <si>
    <t>086000</t>
  </si>
  <si>
    <t>Educational Technology</t>
  </si>
  <si>
    <t>FH_CEA_1EET</t>
  </si>
  <si>
    <t>Emerging Educational Technolog</t>
  </si>
  <si>
    <t>FH_CEA_1ETS</t>
  </si>
  <si>
    <t>Education Technology Specialst</t>
  </si>
  <si>
    <t>FH_CEA_1SIL</t>
  </si>
  <si>
    <t>STEAM Instructional Leadership</t>
  </si>
  <si>
    <t>FH_CEA_1ONL</t>
  </si>
  <si>
    <t>Online and Blended Instruction</t>
  </si>
  <si>
    <t>089900</t>
  </si>
  <si>
    <t>Other Education</t>
  </si>
  <si>
    <t>FH_CEA_1MKR</t>
  </si>
  <si>
    <t>Makerspace Coordinator</t>
  </si>
  <si>
    <t>094600</t>
  </si>
  <si>
    <t>Environmental Control Technology</t>
  </si>
  <si>
    <t>FH_CEA_1ARW</t>
  </si>
  <si>
    <t>Residential Wireman</t>
  </si>
  <si>
    <t>FH_CEA_1SCI</t>
  </si>
  <si>
    <t>Appr:Sound and Comm Installer</t>
  </si>
  <si>
    <t>FH_CEA_1PLU</t>
  </si>
  <si>
    <t>Appr:Plumbing/Pipefitting/Pipe</t>
  </si>
  <si>
    <t>FH_CEA_1ACT</t>
  </si>
  <si>
    <t>Acting</t>
  </si>
  <si>
    <t>FH_CEA_1PHZ</t>
  </si>
  <si>
    <t>FH_AA_1GIG</t>
  </si>
  <si>
    <t>Graphic and Interactive Desi</t>
  </si>
  <si>
    <t>FH_CEA_1GID</t>
  </si>
  <si>
    <t>NONCR_24268</t>
  </si>
  <si>
    <t>FH_AS_1D A</t>
  </si>
  <si>
    <t>FH_CEA_1D A</t>
  </si>
  <si>
    <t>130580</t>
  </si>
  <si>
    <t>Child Development Administration and Management</t>
  </si>
  <si>
    <t>FH_CEA_1CH4</t>
  </si>
  <si>
    <t>Program Supervi and Mentor</t>
  </si>
  <si>
    <t>FH_AS_1BIC</t>
  </si>
  <si>
    <t>Biochemistry</t>
  </si>
  <si>
    <t>Gen Stud: Social Science</t>
  </si>
  <si>
    <t>FH_AA_1GEO</t>
  </si>
  <si>
    <t>NONCR_35991</t>
  </si>
  <si>
    <t>NONCR_35990</t>
  </si>
  <si>
    <t>Foothill College: Number of Awards by Program and Academic Year</t>
  </si>
  <si>
    <t>Total awards</t>
  </si>
  <si>
    <t>Row Labels</t>
  </si>
  <si>
    <t>Grand Total</t>
  </si>
  <si>
    <t>Sum of 2019-20</t>
  </si>
  <si>
    <t>Sum of 2020-21</t>
  </si>
  <si>
    <t>Sum of 2021-22</t>
  </si>
  <si>
    <t>Notes</t>
  </si>
  <si>
    <t>Click on pivot table and a "box" will show to the right of the screen to select or filter the data.</t>
  </si>
  <si>
    <t>MIS SP Submission; September 22, 2022</t>
  </si>
  <si>
    <t>Foothill College: Number of Awards by Award Type, TOP Code, Program Title and Academic Year</t>
  </si>
  <si>
    <t>MIS SP Resubmission, October 31st, 2022</t>
  </si>
  <si>
    <t>TOP, Taxonomy of Programs</t>
  </si>
  <si>
    <t>AWARD TYPE</t>
  </si>
  <si>
    <t>TOP CODE</t>
  </si>
  <si>
    <t>TOP TITLE</t>
  </si>
  <si>
    <t>TOP VOCATIONAL STATUS</t>
  </si>
  <si>
    <t>PROGRAM_TITLE</t>
  </si>
  <si>
    <t xml:space="preserve">Change - Last 2 years </t>
  </si>
  <si>
    <t>Percent Change - Last 2 Years</t>
  </si>
  <si>
    <t>IGETC</t>
  </si>
  <si>
    <t>CSU General Education-Breadth</t>
  </si>
  <si>
    <t>Vocational</t>
  </si>
  <si>
    <t>General Studies/Social Science</t>
  </si>
  <si>
    <t>Public Health Science</t>
  </si>
  <si>
    <t>Sheet Metal Building Trades</t>
  </si>
  <si>
    <t>Sound and Communication Installer</t>
  </si>
  <si>
    <t>Early Childhood Education Fundamentals</t>
  </si>
  <si>
    <t>Graphic and Interactive Design</t>
  </si>
  <si>
    <t>Bio-Health Diversity and Inclusion Leadership</t>
  </si>
  <si>
    <t>Biology</t>
  </si>
  <si>
    <t>Geographic Information Systems Technology I</t>
  </si>
  <si>
    <t>AIR CONDITIONING &amp; REFRIGERATION TECHNOLOGY</t>
  </si>
  <si>
    <t>PLUMBING TECHNOLOGY</t>
  </si>
  <si>
    <t>Early Childhood Education</t>
  </si>
  <si>
    <t>Education Technology Specialist</t>
  </si>
  <si>
    <t>Environmental Horticulture &amp; Design</t>
  </si>
  <si>
    <t>CPA Examination Preparation</t>
  </si>
  <si>
    <t>Film, Television, and Electronic Media</t>
  </si>
  <si>
    <t>Art: General</t>
  </si>
  <si>
    <t>Interventional Pulmonology Assistant</t>
  </si>
  <si>
    <t>Geographic Information Systems Technology</t>
  </si>
  <si>
    <t>Geographic Information Systems Technology II</t>
  </si>
  <si>
    <t>Early Childhood Special Education</t>
  </si>
  <si>
    <t>Plumbing and Pipefitting Apprenticeship</t>
  </si>
  <si>
    <t>Elementary After Care Education</t>
  </si>
  <si>
    <t>Traditional Photography</t>
  </si>
  <si>
    <t>Environmental Horticulture and Design</t>
  </si>
  <si>
    <t>STEAMFITTING &amp; PIPEFITTING TECHNOLOGY</t>
  </si>
  <si>
    <t>Studio Arts</t>
  </si>
  <si>
    <t>General Studies: Humanities</t>
  </si>
  <si>
    <t>Music Technology Pro Tools</t>
  </si>
  <si>
    <t>Geographic Information Systems Technology III</t>
  </si>
  <si>
    <t>Emerging Educational Technology Leadership</t>
  </si>
  <si>
    <t>Graphic Design</t>
  </si>
  <si>
    <t>Athletic Injury Care</t>
  </si>
  <si>
    <t>APPRENTICESHIP: SHEET METAL BUILDING TRADES</t>
  </si>
  <si>
    <t>Transfer Studies - IGETC/CSU</t>
  </si>
  <si>
    <t>Nutrition and Dietetics</t>
  </si>
  <si>
    <t>Digital Imaging II</t>
  </si>
  <si>
    <t>Traditional Photography II</t>
  </si>
  <si>
    <t>Program Supervision and Mentoring</t>
  </si>
  <si>
    <t>Total</t>
  </si>
  <si>
    <t>Total Student Headcount (Unduplicated at the college level)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</si>
</sst>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0.499984740745262"/>
        <bgColor theme="4"/>
      </patternFill>
    </fill>
    <fill>
      <patternFill patternType="solid">
        <fgColor theme="8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49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1" fillId="0" borderId="0" xfId="0" applyNumberFormat="1" applyFont="1"/>
    <xf numFmtId="0" fontId="2" fillId="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3" borderId="0" xfId="0" applyFont="1" applyFill="1"/>
    <xf numFmtId="0" fontId="2" fillId="2" borderId="0" xfId="0" applyFont="1" applyFill="1" applyAlignment="1">
      <alignment horizontal="center" wrapText="1"/>
    </xf>
    <xf numFmtId="1" fontId="0" fillId="0" borderId="0" xfId="0" applyNumberFormat="1"/>
    <xf numFmtId="0" fontId="2" fillId="2" borderId="0" xfId="0" applyFont="1" applyFill="1" applyAlignment="1">
      <alignment horizontal="left" wrapText="1"/>
    </xf>
    <xf numFmtId="0" fontId="3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  <xf numFmtId="0" fontId="4" fillId="0" borderId="0" xfId="0" applyFont="1"/>
    <xf numFmtId="0" fontId="0" fillId="4" borderId="0" xfId="0" applyFill="1"/>
    <xf numFmtId="49" fontId="0" fillId="4" borderId="0" xfId="0" applyNumberFormat="1" applyFill="1"/>
    <xf numFmtId="0" fontId="0" fillId="4" borderId="0" xfId="0" applyFill="1" applyAlignment="1">
      <alignment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164" fontId="1" fillId="0" borderId="0" xfId="1" applyNumberFormat="1" applyFont="1"/>
    <xf numFmtId="0" fontId="2" fillId="6" borderId="1" xfId="0" applyFont="1" applyFill="1" applyBorder="1" applyAlignment="1">
      <alignment horizontal="center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/>
    <xf numFmtId="0" fontId="3" fillId="0" borderId="2" xfId="0" applyFont="1" applyBorder="1"/>
    <xf numFmtId="164" fontId="0" fillId="0" borderId="2" xfId="1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18"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ndows User" refreshedDate="44825.49651863426" createdVersion="6" refreshedVersion="6" minRefreshableVersion="3" recordCount="158" xr:uid="{BF1C0838-0AF9-47E6-83D2-1689B7F2B7BE}">
  <cacheSource type="worksheet">
    <worksheetSource name="Table2"/>
  </cacheSource>
  <cacheFields count="13">
    <cacheField name="College" numFmtId="0">
      <sharedItems/>
    </cacheField>
    <cacheField name="TOP Code " numFmtId="49">
      <sharedItems/>
    </cacheField>
    <cacheField name="TOP Title" numFmtId="0">
      <sharedItems count="76">
        <s v="Transfer Studies"/>
        <s v="Electrical"/>
        <s v="Psychology, General"/>
        <s v="Business Administration"/>
        <s v="Dental Hygienist"/>
        <s v="Social Sciences, General"/>
        <s v="Health Occupations, General"/>
        <s v="Speech Communication"/>
        <s v="Mathematics, General"/>
        <s v="Sociology"/>
        <s v="Economics"/>
        <s v="Computer Science (Transfer)"/>
        <s v="Educational Technology"/>
        <s v="Other Education"/>
        <s v="Sheet Metal and Structural Metal"/>
        <s v="Veterinary Technician (Licensed)"/>
        <s v="Accounting"/>
        <s v="Child and Adolescent Development"/>
        <s v="Kinesiology"/>
        <s v="Preshool Age Children"/>
        <s v="Respiratory Care/Therapy"/>
        <s v="Radiologic Technology"/>
        <s v="Graphic Art and Design"/>
        <s v="Biological and Physical Sciences (and Mathematics)"/>
        <s v="Biology, General"/>
        <s v="Political Science"/>
        <s v="Paramedic"/>
        <s v="Anthropology"/>
        <s v="Child Development/Early Care and Education"/>
        <s v="Geographic Information Systems"/>
        <s v="English"/>
        <s v="Commercial Music"/>
        <s v="Environmental Control Technology"/>
        <s v="Home Health Aide"/>
        <s v="Plumbing, Pipefitting and Steamfitting"/>
        <s v="Other Humanities"/>
        <s v="Engineering, General (requires Calculus) (Transfer)"/>
        <s v="Chemistry, General"/>
        <s v="Pharmacy Technology"/>
        <s v="Horticulture"/>
        <s v="Computer Software Development"/>
        <s v="Social Justice Studies"/>
        <s v="Physics, General"/>
        <s v="Japanese"/>
        <s v="Television (including combined TV/Film/Video)"/>
        <s v="Art"/>
        <s v="Dental Assistant"/>
        <s v="History"/>
        <s v="English as a Second Language - Integrated"/>
        <s v="Children with Special Needs"/>
        <s v="Spanish"/>
        <s v="Diagnostic Medical Sonography"/>
        <s v="The School Age Child"/>
        <s v="Music"/>
        <s v="Dramatic Arts"/>
        <s v="Fine Arts, General"/>
        <s v="Philosophy"/>
        <s v="Cinematography"/>
        <s v="E-Commerce (Business emphasis)"/>
        <s v="Humanities"/>
        <s v="Technical Theater"/>
        <s v="Global Studies"/>
        <s v="Website Design and Development"/>
        <s v="Geography"/>
        <s v="Fitness Trainer"/>
        <s v="Computer Infrastructure and Support"/>
        <s v="Computer Networking"/>
        <s v="Athletic Training and Sports Medicine"/>
        <s v="Physical Education"/>
        <s v="Commercial Art"/>
        <s v="Women's Studies"/>
        <s v="Electronic Game Design"/>
        <s v="Film Studies"/>
        <s v="Other Engineering and Related Industrial Technologies"/>
        <s v="Child Development Administration and Management"/>
        <s v="Nutrition, Foods and Culinary Arts"/>
      </sharedItems>
    </cacheField>
    <cacheField name="Vocational Status" numFmtId="0">
      <sharedItems/>
    </cacheField>
    <cacheField name="Program Banner Code" numFmtId="0">
      <sharedItems/>
    </cacheField>
    <cacheField name="Program Banner Title" numFmtId="0">
      <sharedItems count="137">
        <s v="IGETC CSU"/>
        <s v="IGETC UC"/>
        <s v="CSU Gen Educat Breadth"/>
        <s v="Inside Wireman"/>
        <s v="Psychology for Transfer"/>
        <s v="Business Admin  for Transfer"/>
        <s v="Dental Hygiene"/>
        <s v="Gen Stud: Social Science"/>
        <s v="Public Health Sci for Transfer"/>
        <s v="Comm Studies for Transfer"/>
        <s v="Mathematics for Transfer"/>
        <s v="Sociology for Transfer"/>
        <s v="Economics for Transfer"/>
        <s v="Computer Science for Transfer"/>
        <s v="Online and Blended Instruction"/>
        <s v="Makerspace Coordinator"/>
        <s v="Appr: Sheet Metal Bldg Trades"/>
        <s v="Veterinary Technology"/>
        <s v="Accounting"/>
        <s v="Chld &amp; Adolescent Dev-Transfer"/>
        <s v="Kinesiology for Transfer"/>
        <s v="Appr:Sound and Comm Installer"/>
        <s v="Psychology"/>
        <s v="Early Child Eductn Fundamenals"/>
        <s v="Respiratory Therapy"/>
        <s v="Business Administration"/>
        <s v="Communication Studies"/>
        <s v="Radiologic Technology"/>
        <s v="Computer Science"/>
        <s v="Graphic Interactive Design"/>
        <s v="Bio-Health Divrsty&amp;Incl Ldrshp"/>
        <s v="Biology for Transfer"/>
        <s v="Political Science for Transfer"/>
        <s v="Paramedic"/>
        <s v="Communication Studies I"/>
        <s v="General Studies: Science"/>
        <s v="Sociology"/>
        <s v="Anthropology for Transfer"/>
        <s v="Child Development"/>
        <s v="Biological Sciences"/>
        <s v="Geographic Inform Syst Techn I"/>
        <s v="English for Transfer"/>
        <s v="Music Technology"/>
        <s v="Appr:Air Conditng &amp; Refrig Tec"/>
        <s v="Certificate of Completion in Geriatric Home Aide"/>
        <s v="Appr:Plumbing Technology"/>
        <s v="Humanities"/>
        <s v="Education Technology Specialst"/>
        <s v="Engineering"/>
        <s v="Early Chid Educ for Transfer"/>
        <s v="Chemistry"/>
        <s v="Pharmacy Technician"/>
        <s v="Communication Studies II"/>
        <s v="Envirn Horticulture Design"/>
        <s v="Advanced Software Development"/>
        <s v="STEAM Instructional Leadership"/>
        <s v="Mathematics"/>
        <s v="Social Justice Studies Trnsfr"/>
        <s v="Physics for Transfer"/>
        <s v="Residential Wireman"/>
        <s v="Japanese"/>
        <s v="CPA Exam Prep-CEA"/>
        <s v="Anthropology"/>
        <s v="Film,TV &amp; Elec Media-Transfer"/>
        <s v="Software Development in Java"/>
        <s v="Art"/>
        <s v="Interventional Pulmonary  Asst"/>
        <s v="Dental Assisting"/>
        <s v="History for Transfer"/>
        <s v="Geographic Inform System Techn"/>
        <s v="English as a Second Language-Intermediate"/>
        <s v="Early Child Special Education"/>
        <s v="Geographic Inform Syst Tech II"/>
        <s v="Appr:Plumbing/Pipefitting/Pipe"/>
        <s v="Spanish"/>
        <s v="Diagnostic Medical Sonography"/>
        <s v="Elementry After Care Education"/>
        <s v="Music History &amp; Literature"/>
        <s v="Theatre Arts for Transfer"/>
        <s v="Env Hort and Design"/>
        <s v="Landscape Technician"/>
        <s v="Appr:Steamfitng&amp;Pipefiting Tec"/>
        <s v="Art History for Transfer"/>
        <s v="Music: General"/>
        <s v="Graphic and Interactive Dsgn"/>
        <s v="English"/>
        <s v="Philosophy for Transfer"/>
        <s v="Studio Arts for Transfer"/>
        <s v="Photography"/>
        <s v="Digital Marketing"/>
        <s v="Mus Tech: Pro Tools"/>
        <s v="Emerging Educational Technolog"/>
        <s v="Graphic Design CEA"/>
        <s v="Physics"/>
        <s v="Geographic Inform Syst Tec III"/>
        <s v="Software Development in C++"/>
        <s v="General Electrician"/>
        <s v="Theatre Technology"/>
        <s v="Philosophy"/>
        <s v="Economics"/>
        <s v="Global Studies for Transfer"/>
        <s v="Web Design"/>
        <s v="Software Development in Python"/>
        <s v="Geography for Transfer"/>
        <s v="Personal Trainer"/>
        <s v="Art History"/>
        <s v="Child Development Teacher"/>
        <s v="Veterinary Assisting"/>
        <s v="Cloud Computing"/>
        <s v="Enterprise Networking"/>
        <s v="Theatre Arts"/>
        <s v="Sports Medicine"/>
        <s v="Political Science"/>
        <s v="Physical Education"/>
        <s v="Illustration"/>
        <s v="Women Studies"/>
        <s v="Geography- AS"/>
        <s v="Game Audio"/>
        <s v="Art- CEA"/>
        <s v="Electronic Music"/>
        <s v="Songwriting"/>
        <s v="History"/>
        <s v="English as a Second Language-Beginning"/>
        <s v="Data Analytics"/>
        <s v="Film, TV &amp; Electronic Media"/>
        <s v="Game Audio I"/>
        <s v="Nanoscience"/>
        <s v="Audio Post Production"/>
        <s v="Acting"/>
        <s v="Digital Photography"/>
        <s v="Graphic and Interactive Desi"/>
        <s v="Spanish for Transfer"/>
        <s v="Diagnostic Med Sonography"/>
        <s v="Program Supervi and Mentor"/>
        <s v="Nutrition&amp;Dietetics for Transf"/>
        <s v="Biochemistry"/>
        <s v="Geography"/>
      </sharedItems>
    </cacheField>
    <cacheField name="Award Type" numFmtId="0">
      <sharedItems count="6">
        <s v="4-Credit Certificate, SCFF"/>
        <s v="2-Associate Degree for Transfer"/>
        <s v="1-Baccalaureate Degree"/>
        <s v="3-Associate Degree"/>
        <s v="5-Credit Certificate, N/A SCFF"/>
        <s v="6-Noncredit Certificate"/>
      </sharedItems>
    </cacheField>
    <cacheField name="2019-20" numFmtId="0">
      <sharedItems containsSemiMixedTypes="0" containsString="0" containsNumber="1" containsInteger="1" minValue="0" maxValue="256"/>
    </cacheField>
    <cacheField name="2020-21" numFmtId="0">
      <sharedItems containsSemiMixedTypes="0" containsString="0" containsNumber="1" containsInteger="1" minValue="0" maxValue="283"/>
    </cacheField>
    <cacheField name="2021-22" numFmtId="0">
      <sharedItems containsSemiMixedTypes="0" containsString="0" containsNumber="1" containsInteger="1" minValue="0" maxValue="247"/>
    </cacheField>
    <cacheField name="3-Year Average" numFmtId="1">
      <sharedItems containsSemiMixedTypes="0" containsString="0" containsNumber="1" minValue="0.33333333333333331" maxValue="262"/>
    </cacheField>
    <cacheField name="Last 2 Year Change" numFmtId="0">
      <sharedItems containsSemiMixedTypes="0" containsString="0" containsNumber="1" containsInteger="1" minValue="-63" maxValue="73"/>
    </cacheField>
    <cacheField name="Last 2 Year Percent Change" numFmtId="9">
      <sharedItems containsMixedTypes="1" containsNumber="1" minValue="-1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8">
  <r>
    <s v="FH"/>
    <s v="490110"/>
    <x v="0"/>
    <s v="N"/>
    <s v="FH_CEA_1IGC"/>
    <x v="0"/>
    <x v="0"/>
    <n v="256"/>
    <n v="283"/>
    <n v="247"/>
    <n v="262"/>
    <n v="-36"/>
    <n v="-0.12720848056537101"/>
  </r>
  <r>
    <s v="FH"/>
    <s v="490110"/>
    <x v="0"/>
    <s v="N"/>
    <s v="FH_CEA_1ICU"/>
    <x v="1"/>
    <x v="0"/>
    <n v="195"/>
    <n v="181"/>
    <n v="118"/>
    <n v="164.66666666666666"/>
    <n v="-63"/>
    <n v="-0.34806629834254144"/>
  </r>
  <r>
    <s v="FH"/>
    <s v="490110"/>
    <x v="0"/>
    <s v="N"/>
    <s v="FH_CEA_1IDC"/>
    <x v="2"/>
    <x v="0"/>
    <n v="144"/>
    <n v="157"/>
    <n v="115"/>
    <n v="138.66666666666666"/>
    <n v="-42"/>
    <n v="-0.26751592356687898"/>
  </r>
  <r>
    <s v="FH"/>
    <s v="095220"/>
    <x v="1"/>
    <s v="V"/>
    <s v="FH_CEA_1EIW"/>
    <x v="3"/>
    <x v="0"/>
    <n v="130"/>
    <n v="117"/>
    <n v="150"/>
    <n v="132.33333333333334"/>
    <n v="33"/>
    <n v="0.28205128205128205"/>
  </r>
  <r>
    <s v="FH"/>
    <s v="200100"/>
    <x v="2"/>
    <s v="N"/>
    <s v="FH_AA_1PYT"/>
    <x v="4"/>
    <x v="1"/>
    <n v="123"/>
    <n v="135"/>
    <n v="97"/>
    <n v="118.33333333333333"/>
    <n v="-38"/>
    <n v="-0.2814814814814815"/>
  </r>
  <r>
    <s v="FH"/>
    <s v="050500"/>
    <x v="3"/>
    <s v="V"/>
    <s v="FH_AS_1BAT"/>
    <x v="5"/>
    <x v="1"/>
    <n v="122"/>
    <n v="114"/>
    <n v="99"/>
    <n v="111.66666666666667"/>
    <n v="-15"/>
    <n v="-0.13157894736842105"/>
  </r>
  <r>
    <s v="FH"/>
    <s v="124020"/>
    <x v="4"/>
    <s v="V"/>
    <s v="FH_BS_1DH"/>
    <x v="6"/>
    <x v="2"/>
    <n v="61"/>
    <n v="73"/>
    <n v="76"/>
    <n v="70"/>
    <n v="3"/>
    <n v="4.1095890410958902E-2"/>
  </r>
  <r>
    <s v="FH"/>
    <s v="220100"/>
    <x v="5"/>
    <s v="N"/>
    <s v="FH_AA_1GSS"/>
    <x v="7"/>
    <x v="3"/>
    <n v="64"/>
    <n v="70"/>
    <n v="53"/>
    <n v="62.333333333333336"/>
    <n v="-17"/>
    <n v="-0.24285714285714285"/>
  </r>
  <r>
    <s v="FH"/>
    <s v="120100"/>
    <x v="6"/>
    <s v="V"/>
    <s v="FH_AS_1PHS"/>
    <x v="8"/>
    <x v="1"/>
    <n v="38"/>
    <n v="64"/>
    <n v="53"/>
    <n v="51.666666666666664"/>
    <n v="-11"/>
    <n v="-0.171875"/>
  </r>
  <r>
    <s v="FH"/>
    <s v="150600"/>
    <x v="7"/>
    <s v="N"/>
    <s v="FH_AA_1CMT"/>
    <x v="9"/>
    <x v="1"/>
    <n v="52"/>
    <n v="61"/>
    <n v="27"/>
    <n v="46.666666666666664"/>
    <n v="-34"/>
    <n v="-0.55737704918032782"/>
  </r>
  <r>
    <s v="FH"/>
    <s v="170100"/>
    <x v="8"/>
    <s v="N"/>
    <s v="FH_AS_1MTT"/>
    <x v="10"/>
    <x v="1"/>
    <n v="57"/>
    <n v="42"/>
    <n v="28"/>
    <n v="42.333333333333336"/>
    <n v="-14"/>
    <n v="-0.33333333333333331"/>
  </r>
  <r>
    <s v="FH"/>
    <s v="220800"/>
    <x v="9"/>
    <s v="N"/>
    <s v="FH_AA_1SOT"/>
    <x v="11"/>
    <x v="1"/>
    <n v="35"/>
    <n v="42"/>
    <n v="31"/>
    <n v="36"/>
    <n v="-11"/>
    <n v="-0.26190476190476192"/>
  </r>
  <r>
    <s v="FH"/>
    <s v="220400"/>
    <x v="10"/>
    <s v="N"/>
    <s v="FH_AA_1ECT"/>
    <x v="12"/>
    <x v="1"/>
    <n v="46"/>
    <n v="37"/>
    <n v="24"/>
    <n v="35.666666666666664"/>
    <n v="-13"/>
    <n v="-0.35135135135135137"/>
  </r>
  <r>
    <s v="FH"/>
    <s v="070600"/>
    <x v="11"/>
    <s v="N"/>
    <s v="FH_AS_1CST"/>
    <x v="13"/>
    <x v="1"/>
    <n v="42"/>
    <n v="27"/>
    <n v="31"/>
    <n v="33.333333333333336"/>
    <n v="4"/>
    <n v="0.14814814814814814"/>
  </r>
  <r>
    <s v="FH"/>
    <s v="086000"/>
    <x v="12"/>
    <s v="V"/>
    <s v="FH_CEA_1ONL"/>
    <x v="14"/>
    <x v="4"/>
    <n v="0"/>
    <n v="54"/>
    <n v="40"/>
    <n v="31.333333333333332"/>
    <n v="-14"/>
    <n v="-0.25925925925925924"/>
  </r>
  <r>
    <s v="FH"/>
    <s v="089900"/>
    <x v="13"/>
    <s v="V"/>
    <s v="FH_CEA_1MKR"/>
    <x v="15"/>
    <x v="4"/>
    <n v="56"/>
    <n v="24"/>
    <n v="13"/>
    <n v="31"/>
    <n v="-11"/>
    <n v="-0.45833333333333331"/>
  </r>
  <r>
    <s v="FH"/>
    <s v="095640"/>
    <x v="14"/>
    <s v="V"/>
    <s v="FH_CEA_1SMB"/>
    <x v="16"/>
    <x v="0"/>
    <n v="35"/>
    <n v="57"/>
    <n v="0"/>
    <n v="30.666666666666668"/>
    <n v="-57"/>
    <n v="-1"/>
  </r>
  <r>
    <s v="FH"/>
    <s v="010210"/>
    <x v="15"/>
    <s v="V"/>
    <s v="FH_AS_1VT"/>
    <x v="17"/>
    <x v="3"/>
    <n v="26"/>
    <n v="26"/>
    <n v="26"/>
    <n v="26"/>
    <n v="0"/>
    <n v="0"/>
  </r>
  <r>
    <s v="FH"/>
    <s v="050200"/>
    <x v="16"/>
    <s v="V"/>
    <s v="FH_AA_1ACC"/>
    <x v="18"/>
    <x v="3"/>
    <n v="25"/>
    <n v="28"/>
    <n v="24"/>
    <n v="25.666666666666668"/>
    <n v="-4"/>
    <n v="-0.14285714285714285"/>
  </r>
  <r>
    <s v="FH"/>
    <s v="130510"/>
    <x v="17"/>
    <s v="N"/>
    <s v="FH_AA_1CDV"/>
    <x v="19"/>
    <x v="1"/>
    <n v="15"/>
    <n v="27"/>
    <n v="33"/>
    <n v="25"/>
    <n v="6"/>
    <n v="0.22222222222222221"/>
  </r>
  <r>
    <s v="FH"/>
    <s v="127000"/>
    <x v="18"/>
    <s v="N"/>
    <s v="FH_AA_1KIT"/>
    <x v="20"/>
    <x v="1"/>
    <n v="19"/>
    <n v="27"/>
    <n v="28"/>
    <n v="24.666666666666668"/>
    <n v="1"/>
    <n v="3.7037037037037035E-2"/>
  </r>
  <r>
    <s v="FH"/>
    <s v="095220"/>
    <x v="1"/>
    <s v="V"/>
    <s v="FH_CEA_1SCI"/>
    <x v="21"/>
    <x v="4"/>
    <n v="0"/>
    <n v="0"/>
    <n v="73"/>
    <n v="24.333333333333332"/>
    <n v="73"/>
    <s v=" "/>
  </r>
  <r>
    <s v="FH"/>
    <s v="200100"/>
    <x v="2"/>
    <s v="N"/>
    <s v="FH_AA_1PSY"/>
    <x v="22"/>
    <x v="3"/>
    <n v="14"/>
    <n v="37"/>
    <n v="22"/>
    <n v="24.333333333333332"/>
    <n v="-15"/>
    <n v="-0.40540540540540543"/>
  </r>
  <r>
    <s v="FH"/>
    <s v="130540"/>
    <x v="19"/>
    <s v="V"/>
    <s v="FH_CEA_1EC1"/>
    <x v="23"/>
    <x v="4"/>
    <n v="0"/>
    <n v="31"/>
    <n v="39"/>
    <n v="23.333333333333332"/>
    <n v="8"/>
    <n v="0.25806451612903225"/>
  </r>
  <r>
    <s v="FH"/>
    <s v="121000"/>
    <x v="20"/>
    <s v="V"/>
    <s v="FH_AS_1RET"/>
    <x v="24"/>
    <x v="3"/>
    <n v="23"/>
    <n v="24"/>
    <n v="21"/>
    <n v="22.666666666666668"/>
    <n v="-3"/>
    <n v="-0.125"/>
  </r>
  <r>
    <s v="FH"/>
    <s v="050500"/>
    <x v="3"/>
    <s v="V"/>
    <s v="FH_AA_1BUS"/>
    <x v="25"/>
    <x v="3"/>
    <n v="14"/>
    <n v="31"/>
    <n v="22"/>
    <n v="22.333333333333332"/>
    <n v="-9"/>
    <n v="-0.29032258064516131"/>
  </r>
  <r>
    <s v="FH"/>
    <s v="150600"/>
    <x v="7"/>
    <s v="N"/>
    <s v="FH_AA_1COS"/>
    <x v="26"/>
    <x v="3"/>
    <n v="19"/>
    <n v="27"/>
    <n v="21"/>
    <n v="22.333333333333332"/>
    <n v="-6"/>
    <n v="-0.22222222222222221"/>
  </r>
  <r>
    <s v="FH"/>
    <s v="122500"/>
    <x v="21"/>
    <s v="V"/>
    <s v="FH_AS_1RT"/>
    <x v="27"/>
    <x v="3"/>
    <n v="23"/>
    <n v="18"/>
    <n v="23"/>
    <n v="21.333333333333332"/>
    <n v="5"/>
    <n v="0.27777777777777779"/>
  </r>
  <r>
    <s v="FH"/>
    <s v="070600"/>
    <x v="11"/>
    <s v="N"/>
    <s v="FH_AS_1CIS"/>
    <x v="28"/>
    <x v="3"/>
    <n v="21"/>
    <n v="25"/>
    <n v="17"/>
    <n v="21"/>
    <n v="-8"/>
    <n v="-0.32"/>
  </r>
  <r>
    <s v="FH"/>
    <s v="103000"/>
    <x v="22"/>
    <s v="V"/>
    <s v="FH_AA_1GID"/>
    <x v="29"/>
    <x v="3"/>
    <n v="18"/>
    <n v="25"/>
    <n v="20"/>
    <n v="21"/>
    <n v="-5"/>
    <n v="-0.2"/>
  </r>
  <r>
    <s v="FH"/>
    <s v="490200"/>
    <x v="23"/>
    <s v="N"/>
    <s v="FH_CEA_1BHD"/>
    <x v="30"/>
    <x v="4"/>
    <n v="19"/>
    <n v="27"/>
    <n v="16"/>
    <n v="20.666666666666668"/>
    <n v="-11"/>
    <n v="-0.40740740740740738"/>
  </r>
  <r>
    <s v="FH"/>
    <s v="040100"/>
    <x v="24"/>
    <s v="N"/>
    <s v="FH_AS_1BIT"/>
    <x v="31"/>
    <x v="1"/>
    <n v="22"/>
    <n v="25"/>
    <n v="14"/>
    <n v="20.333333333333332"/>
    <n v="-11"/>
    <n v="-0.44"/>
  </r>
  <r>
    <s v="FH"/>
    <s v="220700"/>
    <x v="25"/>
    <s v="N"/>
    <s v="FH_AA_1PST"/>
    <x v="32"/>
    <x v="1"/>
    <n v="20"/>
    <n v="25"/>
    <n v="15"/>
    <n v="20"/>
    <n v="-10"/>
    <n v="-0.4"/>
  </r>
  <r>
    <s v="FH"/>
    <s v="125100"/>
    <x v="26"/>
    <s v="V"/>
    <s v="FH_AS_1PAR"/>
    <x v="33"/>
    <x v="3"/>
    <n v="16"/>
    <n v="25"/>
    <n v="15"/>
    <n v="18.666666666666668"/>
    <n v="-10"/>
    <n v="-0.4"/>
  </r>
  <r>
    <s v="FH"/>
    <s v="150600"/>
    <x v="7"/>
    <s v="N"/>
    <s v="FH_CEA_1CM1"/>
    <x v="34"/>
    <x v="4"/>
    <n v="0"/>
    <n v="32"/>
    <n v="23"/>
    <n v="18.333333333333332"/>
    <n v="-9"/>
    <n v="-0.28125"/>
  </r>
  <r>
    <s v="FH"/>
    <s v="490200"/>
    <x v="23"/>
    <s v="N"/>
    <s v="FH_AS_1GSC"/>
    <x v="35"/>
    <x v="3"/>
    <n v="21"/>
    <n v="19"/>
    <n v="14"/>
    <n v="18"/>
    <n v="-5"/>
    <n v="-0.26315789473684209"/>
  </r>
  <r>
    <s v="FH"/>
    <s v="220800"/>
    <x v="9"/>
    <s v="N"/>
    <s v="FH_AA_1SOC"/>
    <x v="36"/>
    <x v="3"/>
    <n v="10"/>
    <n v="21"/>
    <n v="19"/>
    <n v="16.666666666666668"/>
    <n v="-2"/>
    <n v="-9.5238095238095233E-2"/>
  </r>
  <r>
    <s v="FH"/>
    <s v="220200"/>
    <x v="27"/>
    <s v="N"/>
    <s v="FH_AA_1ANT"/>
    <x v="37"/>
    <x v="1"/>
    <n v="18"/>
    <n v="11"/>
    <n v="12"/>
    <n v="13.666666666666666"/>
    <n v="1"/>
    <n v="9.0909090909090912E-2"/>
  </r>
  <r>
    <s v="FH"/>
    <s v="130500"/>
    <x v="28"/>
    <s v="V"/>
    <s v="FH_AA_1CHD"/>
    <x v="38"/>
    <x v="3"/>
    <n v="9"/>
    <n v="16"/>
    <n v="14"/>
    <n v="13"/>
    <n v="-2"/>
    <n v="-0.125"/>
  </r>
  <r>
    <s v="FH"/>
    <s v="040100"/>
    <x v="24"/>
    <s v="N"/>
    <s v="FH_AS_1BIO"/>
    <x v="39"/>
    <x v="3"/>
    <n v="18"/>
    <n v="16"/>
    <n v="4"/>
    <n v="12.666666666666666"/>
    <n v="-12"/>
    <n v="-0.75"/>
  </r>
  <r>
    <s v="FH"/>
    <s v="220610"/>
    <x v="29"/>
    <s v="V"/>
    <s v="FH_CEA_1GI8"/>
    <x v="40"/>
    <x v="4"/>
    <n v="7"/>
    <n v="22"/>
    <n v="9"/>
    <n v="12.666666666666666"/>
    <n v="-13"/>
    <n v="-0.59090909090909094"/>
  </r>
  <r>
    <s v="FH"/>
    <s v="150100"/>
    <x v="30"/>
    <s v="N"/>
    <s v="FH_AA_1EHT"/>
    <x v="41"/>
    <x v="1"/>
    <n v="15"/>
    <n v="11"/>
    <n v="11"/>
    <n v="12.333333333333334"/>
    <n v="0"/>
    <n v="0"/>
  </r>
  <r>
    <s v="FH"/>
    <s v="100500"/>
    <x v="31"/>
    <s v="V"/>
    <s v="FH_AA_1MU1"/>
    <x v="42"/>
    <x v="3"/>
    <n v="13"/>
    <n v="13"/>
    <n v="10"/>
    <n v="12"/>
    <n v="-3"/>
    <n v="-0.23076923076923078"/>
  </r>
  <r>
    <s v="FH"/>
    <s v="094600"/>
    <x v="32"/>
    <s v="V"/>
    <s v="FH_CEA_1AC1"/>
    <x v="43"/>
    <x v="0"/>
    <n v="0"/>
    <n v="1"/>
    <n v="31"/>
    <n v="10.666666666666666"/>
    <n v="30"/>
    <n v="30"/>
  </r>
  <r>
    <s v="FH"/>
    <s v="123080"/>
    <x v="33"/>
    <s v="V"/>
    <s v="NONCR_24268"/>
    <x v="44"/>
    <x v="5"/>
    <n v="31"/>
    <n v="0"/>
    <n v="0"/>
    <n v="10.333333333333334"/>
    <n v="0"/>
    <s v=" "/>
  </r>
  <r>
    <s v="FH"/>
    <s v="095230"/>
    <x v="34"/>
    <s v="V"/>
    <s v="FH_CEA_1PT2"/>
    <x v="45"/>
    <x v="0"/>
    <n v="0"/>
    <n v="19"/>
    <n v="11"/>
    <n v="10"/>
    <n v="-8"/>
    <n v="-0.42105263157894735"/>
  </r>
  <r>
    <s v="FH"/>
    <s v="159900"/>
    <x v="35"/>
    <s v="N"/>
    <s v="FH_CEA_1HUM"/>
    <x v="46"/>
    <x v="4"/>
    <n v="6"/>
    <n v="11"/>
    <n v="11"/>
    <n v="9.3333333333333339"/>
    <n v="0"/>
    <n v="0"/>
  </r>
  <r>
    <s v="FH"/>
    <s v="086000"/>
    <x v="12"/>
    <s v="V"/>
    <s v="FH_CEA_1ETS"/>
    <x v="47"/>
    <x v="4"/>
    <n v="0"/>
    <n v="0"/>
    <n v="26"/>
    <n v="8.6666666666666661"/>
    <n v="26"/>
    <s v=" "/>
  </r>
  <r>
    <s v="FH"/>
    <s v="090100"/>
    <x v="36"/>
    <s v="N"/>
    <s v="FH_AS_1EGN"/>
    <x v="48"/>
    <x v="3"/>
    <n v="8"/>
    <n v="8"/>
    <n v="10"/>
    <n v="8.6666666666666661"/>
    <n v="2"/>
    <n v="0.25"/>
  </r>
  <r>
    <s v="FH"/>
    <s v="130500"/>
    <x v="28"/>
    <s v="V"/>
    <s v="FH_AS_1EAT"/>
    <x v="49"/>
    <x v="1"/>
    <n v="12"/>
    <n v="10"/>
    <n v="4"/>
    <n v="8.6666666666666661"/>
    <n v="-6"/>
    <n v="-0.6"/>
  </r>
  <r>
    <s v="FH"/>
    <s v="190500"/>
    <x v="37"/>
    <s v="N"/>
    <s v="FH_AS_1CHE"/>
    <x v="50"/>
    <x v="3"/>
    <n v="14"/>
    <n v="6"/>
    <n v="6"/>
    <n v="8.6666666666666661"/>
    <n v="0"/>
    <n v="0"/>
  </r>
  <r>
    <s v="FH"/>
    <s v="122100"/>
    <x v="38"/>
    <s v="V"/>
    <s v="FH_AS_1PT"/>
    <x v="51"/>
    <x v="3"/>
    <n v="8"/>
    <n v="2"/>
    <n v="14"/>
    <n v="8"/>
    <n v="12"/>
    <n v="6"/>
  </r>
  <r>
    <s v="FH"/>
    <s v="150600"/>
    <x v="7"/>
    <s v="N"/>
    <s v="FH_CEA_1CM2"/>
    <x v="52"/>
    <x v="0"/>
    <n v="0"/>
    <n v="16"/>
    <n v="7"/>
    <n v="7.666666666666667"/>
    <n v="-9"/>
    <n v="-0.5625"/>
  </r>
  <r>
    <s v="FH"/>
    <s v="010900"/>
    <x v="39"/>
    <s v="V"/>
    <s v="FH_AS_1EHD"/>
    <x v="53"/>
    <x v="3"/>
    <n v="11"/>
    <n v="7"/>
    <n v="4"/>
    <n v="7.333333333333333"/>
    <n v="-3"/>
    <n v="-0.42857142857142855"/>
  </r>
  <r>
    <s v="FH"/>
    <s v="070700"/>
    <x v="40"/>
    <s v="V"/>
    <s v="FH_CEA_1ASD"/>
    <x v="54"/>
    <x v="0"/>
    <n v="0"/>
    <n v="10"/>
    <n v="12"/>
    <n v="7.333333333333333"/>
    <n v="2"/>
    <n v="0.2"/>
  </r>
  <r>
    <s v="FH"/>
    <s v="086000"/>
    <x v="12"/>
    <s v="V"/>
    <s v="FH_CEA_1SIL"/>
    <x v="55"/>
    <x v="4"/>
    <n v="0"/>
    <n v="0"/>
    <n v="22"/>
    <n v="7.333333333333333"/>
    <n v="22"/>
    <s v=" "/>
  </r>
  <r>
    <s v="FH"/>
    <s v="170100"/>
    <x v="8"/>
    <s v="N"/>
    <s v="FH_AS_1MAT"/>
    <x v="56"/>
    <x v="3"/>
    <n v="6"/>
    <n v="10"/>
    <n v="6"/>
    <n v="7.333333333333333"/>
    <n v="-4"/>
    <n v="-0.4"/>
  </r>
  <r>
    <s v="FH"/>
    <s v="220130"/>
    <x v="41"/>
    <s v="N"/>
    <s v="FH_AA_1SJU"/>
    <x v="57"/>
    <x v="1"/>
    <n v="6"/>
    <n v="7"/>
    <n v="9"/>
    <n v="7.333333333333333"/>
    <n v="2"/>
    <n v="0.2857142857142857"/>
  </r>
  <r>
    <s v="FH"/>
    <s v="190200"/>
    <x v="42"/>
    <s v="N"/>
    <s v="FH_AS_1PCT"/>
    <x v="58"/>
    <x v="1"/>
    <n v="7"/>
    <n v="9"/>
    <n v="5"/>
    <n v="7"/>
    <n v="-4"/>
    <n v="-0.44444444444444442"/>
  </r>
  <r>
    <s v="FH"/>
    <s v="095220"/>
    <x v="1"/>
    <s v="V"/>
    <s v="FH_CEA_1ARW"/>
    <x v="59"/>
    <x v="4"/>
    <n v="0"/>
    <n v="0"/>
    <n v="20"/>
    <n v="6.666666666666667"/>
    <n v="20"/>
    <s v=" "/>
  </r>
  <r>
    <s v="FH"/>
    <s v="110800"/>
    <x v="43"/>
    <s v="N"/>
    <s v="FH_AA_1JAP"/>
    <x v="60"/>
    <x v="3"/>
    <n v="5"/>
    <n v="8"/>
    <n v="7"/>
    <n v="6.666666666666667"/>
    <n v="-1"/>
    <n v="-0.125"/>
  </r>
  <r>
    <s v="FH"/>
    <s v="050200"/>
    <x v="16"/>
    <s v="V"/>
    <s v="FH_CEA_1CPA"/>
    <x v="61"/>
    <x v="0"/>
    <n v="4"/>
    <n v="5"/>
    <n v="10"/>
    <n v="6.333333333333333"/>
    <n v="5"/>
    <n v="1"/>
  </r>
  <r>
    <s v="FH"/>
    <s v="220200"/>
    <x v="27"/>
    <s v="N"/>
    <s v="FH_AA_1AN1"/>
    <x v="62"/>
    <x v="3"/>
    <n v="8"/>
    <n v="6"/>
    <n v="5"/>
    <n v="6.333333333333333"/>
    <n v="-1"/>
    <n v="-0.16666666666666666"/>
  </r>
  <r>
    <s v="FH"/>
    <s v="060420"/>
    <x v="44"/>
    <s v="V"/>
    <s v="FH_AS_1FTV"/>
    <x v="63"/>
    <x v="1"/>
    <n v="2"/>
    <n v="6"/>
    <n v="10"/>
    <n v="6"/>
    <n v="4"/>
    <n v="0.66666666666666663"/>
  </r>
  <r>
    <s v="FH"/>
    <s v="070700"/>
    <x v="40"/>
    <s v="V"/>
    <s v="FH_CEA_1JAV"/>
    <x v="64"/>
    <x v="0"/>
    <n v="0"/>
    <n v="14"/>
    <n v="4"/>
    <n v="6"/>
    <n v="-10"/>
    <n v="-0.7142857142857143"/>
  </r>
  <r>
    <s v="FH"/>
    <s v="100200"/>
    <x v="45"/>
    <s v="N"/>
    <s v="FH_AA_1ART"/>
    <x v="65"/>
    <x v="3"/>
    <n v="1"/>
    <n v="10"/>
    <n v="7"/>
    <n v="6"/>
    <n v="-3"/>
    <n v="-0.3"/>
  </r>
  <r>
    <s v="FH"/>
    <s v="121000"/>
    <x v="20"/>
    <s v="V"/>
    <s v="FH_CEA_1IPA"/>
    <x v="66"/>
    <x v="4"/>
    <n v="0"/>
    <n v="9"/>
    <n v="9"/>
    <n v="6"/>
    <n v="0"/>
    <n v="0"/>
  </r>
  <r>
    <s v="FH"/>
    <s v="124010"/>
    <x v="46"/>
    <s v="V"/>
    <s v="FH_AS_1DA"/>
    <x v="67"/>
    <x v="3"/>
    <n v="15"/>
    <n v="3"/>
    <n v="0"/>
    <n v="6"/>
    <n v="-3"/>
    <n v="-1"/>
  </r>
  <r>
    <s v="FH"/>
    <s v="220500"/>
    <x v="47"/>
    <s v="N"/>
    <s v="FH_AA_1HIT"/>
    <x v="68"/>
    <x v="1"/>
    <n v="7"/>
    <n v="7"/>
    <n v="4"/>
    <n v="6"/>
    <n v="-3"/>
    <n v="-0.42857142857142855"/>
  </r>
  <r>
    <s v="FH"/>
    <s v="122100"/>
    <x v="38"/>
    <s v="V"/>
    <s v="FH_CEA_1PTZ"/>
    <x v="51"/>
    <x v="0"/>
    <n v="2"/>
    <n v="0"/>
    <n v="15"/>
    <n v="5.666666666666667"/>
    <n v="15"/>
    <s v=" "/>
  </r>
  <r>
    <s v="FH"/>
    <s v="220610"/>
    <x v="29"/>
    <s v="V"/>
    <s v="FH_AS_1GI4"/>
    <x v="69"/>
    <x v="3"/>
    <n v="2"/>
    <n v="9"/>
    <n v="6"/>
    <n v="5.666666666666667"/>
    <n v="-3"/>
    <n v="-0.33333333333333331"/>
  </r>
  <r>
    <s v="FH"/>
    <s v="493087"/>
    <x v="48"/>
    <s v="N"/>
    <s v="NONCR_35991"/>
    <x v="70"/>
    <x v="5"/>
    <n v="0"/>
    <n v="17"/>
    <n v="0"/>
    <n v="5.666666666666667"/>
    <n v="-17"/>
    <n v="-1"/>
  </r>
  <r>
    <s v="FH"/>
    <s v="130520"/>
    <x v="49"/>
    <s v="V"/>
    <s v="FH_CEA_1EC2"/>
    <x v="71"/>
    <x v="4"/>
    <n v="0"/>
    <n v="9"/>
    <n v="7"/>
    <n v="5.333333333333333"/>
    <n v="-2"/>
    <n v="-0.22222222222222221"/>
  </r>
  <r>
    <s v="FH"/>
    <s v="220610"/>
    <x v="29"/>
    <s v="V"/>
    <s v="FH_CEA_1GI9"/>
    <x v="72"/>
    <x v="0"/>
    <n v="5"/>
    <n v="4"/>
    <n v="7"/>
    <n v="5.333333333333333"/>
    <n v="3"/>
    <n v="0.75"/>
  </r>
  <r>
    <s v="FH"/>
    <s v="095230"/>
    <x v="34"/>
    <s v="V"/>
    <s v="FH_CEA_1PLU"/>
    <x v="73"/>
    <x v="0"/>
    <n v="0"/>
    <n v="0"/>
    <n v="15"/>
    <n v="5"/>
    <n v="15"/>
    <s v=" "/>
  </r>
  <r>
    <s v="FH"/>
    <s v="110500"/>
    <x v="50"/>
    <s v="N"/>
    <s v="FH_AA_1SPA"/>
    <x v="74"/>
    <x v="3"/>
    <n v="4"/>
    <n v="7"/>
    <n v="4"/>
    <n v="5"/>
    <n v="-3"/>
    <n v="-0.42857142857142855"/>
  </r>
  <r>
    <s v="FH"/>
    <s v="122700"/>
    <x v="51"/>
    <s v="V"/>
    <s v="FH_AS_1DIM"/>
    <x v="75"/>
    <x v="3"/>
    <n v="15"/>
    <n v="0"/>
    <n v="0"/>
    <n v="5"/>
    <n v="0"/>
    <s v=" "/>
  </r>
  <r>
    <s v="FH"/>
    <s v="124010"/>
    <x v="46"/>
    <s v="V"/>
    <s v="FH_CEA_1D A"/>
    <x v="67"/>
    <x v="0"/>
    <n v="0"/>
    <n v="0"/>
    <n v="14"/>
    <n v="4.666666666666667"/>
    <n v="14"/>
    <s v=" "/>
  </r>
  <r>
    <s v="FH"/>
    <s v="130550"/>
    <x v="52"/>
    <s v="V"/>
    <s v="FH_CEA_1EAC"/>
    <x v="76"/>
    <x v="4"/>
    <n v="0"/>
    <n v="11"/>
    <n v="3"/>
    <n v="4.666666666666667"/>
    <n v="-8"/>
    <n v="-0.72727272727272729"/>
  </r>
  <r>
    <s v="FH"/>
    <s v="100400"/>
    <x v="53"/>
    <s v="N"/>
    <s v="FH_CEA_1MHL"/>
    <x v="77"/>
    <x v="0"/>
    <n v="5"/>
    <n v="4"/>
    <n v="4"/>
    <n v="4.333333333333333"/>
    <n v="0"/>
    <n v="0"/>
  </r>
  <r>
    <s v="FH"/>
    <s v="100700"/>
    <x v="54"/>
    <s v="N"/>
    <s v="FH_AA_1TAT"/>
    <x v="78"/>
    <x v="1"/>
    <n v="6"/>
    <n v="5"/>
    <n v="2"/>
    <n v="4.333333333333333"/>
    <n v="-3"/>
    <n v="-0.6"/>
  </r>
  <r>
    <s v="FH"/>
    <s v="010900"/>
    <x v="39"/>
    <s v="V"/>
    <s v="FH_CEA_1EHZ"/>
    <x v="79"/>
    <x v="0"/>
    <n v="7"/>
    <n v="4"/>
    <n v="1"/>
    <n v="4"/>
    <n v="-3"/>
    <n v="-0.75"/>
  </r>
  <r>
    <s v="FH"/>
    <s v="010900"/>
    <x v="39"/>
    <s v="V"/>
    <s v="FH_CEA_1LTC"/>
    <x v="80"/>
    <x v="4"/>
    <n v="8"/>
    <n v="2"/>
    <n v="2"/>
    <n v="4"/>
    <n v="0"/>
    <n v="0"/>
  </r>
  <r>
    <s v="FH"/>
    <s v="095230"/>
    <x v="34"/>
    <s v="V"/>
    <s v="FH_CEA_1SP4"/>
    <x v="81"/>
    <x v="0"/>
    <n v="0"/>
    <n v="2"/>
    <n v="10"/>
    <n v="4"/>
    <n v="8"/>
    <n v="4"/>
  </r>
  <r>
    <s v="FH"/>
    <s v="100100"/>
    <x v="55"/>
    <s v="N"/>
    <s v="FH_AA_1ATT"/>
    <x v="82"/>
    <x v="1"/>
    <n v="3"/>
    <n v="6"/>
    <n v="3"/>
    <n v="4"/>
    <n v="-3"/>
    <n v="-0.5"/>
  </r>
  <r>
    <s v="FH"/>
    <s v="100400"/>
    <x v="53"/>
    <s v="N"/>
    <s v="FH_AA_1MU4"/>
    <x v="83"/>
    <x v="3"/>
    <n v="4"/>
    <n v="5"/>
    <n v="3"/>
    <n v="4"/>
    <n v="-2"/>
    <n v="-0.4"/>
  </r>
  <r>
    <s v="FH"/>
    <s v="103000"/>
    <x v="22"/>
    <s v="V"/>
    <s v="FH_CEA_1GIZ"/>
    <x v="84"/>
    <x v="0"/>
    <n v="7"/>
    <n v="4"/>
    <n v="1"/>
    <n v="4"/>
    <n v="-3"/>
    <n v="-0.75"/>
  </r>
  <r>
    <s v="FH"/>
    <s v="124010"/>
    <x v="46"/>
    <s v="V"/>
    <s v="FH_CEA_1DAZ"/>
    <x v="67"/>
    <x v="0"/>
    <n v="11"/>
    <n v="1"/>
    <n v="0"/>
    <n v="4"/>
    <n v="-1"/>
    <n v="-1"/>
  </r>
  <r>
    <s v="FH"/>
    <s v="125100"/>
    <x v="26"/>
    <s v="V"/>
    <s v="FH_CEA_1PAZ"/>
    <x v="33"/>
    <x v="0"/>
    <n v="4"/>
    <n v="4"/>
    <n v="4"/>
    <n v="4"/>
    <n v="0"/>
    <n v="0"/>
  </r>
  <r>
    <s v="FH"/>
    <s v="150100"/>
    <x v="30"/>
    <s v="N"/>
    <s v="FH_AA_1ENG"/>
    <x v="85"/>
    <x v="3"/>
    <n v="3"/>
    <n v="4"/>
    <n v="5"/>
    <n v="4"/>
    <n v="1"/>
    <n v="0.25"/>
  </r>
  <r>
    <s v="FH"/>
    <s v="150900"/>
    <x v="56"/>
    <s v="N"/>
    <s v="FH_AA_1PIT"/>
    <x v="86"/>
    <x v="1"/>
    <n v="4"/>
    <n v="4"/>
    <n v="4"/>
    <n v="4"/>
    <n v="0"/>
    <n v="0"/>
  </r>
  <r>
    <s v="FH"/>
    <s v="100200"/>
    <x v="45"/>
    <s v="N"/>
    <s v="FH_AA_1STT"/>
    <x v="87"/>
    <x v="1"/>
    <n v="4"/>
    <n v="3"/>
    <n v="4"/>
    <n v="3.6666666666666665"/>
    <n v="1"/>
    <n v="0.33333333333333331"/>
  </r>
  <r>
    <s v="FH"/>
    <s v="101100"/>
    <x v="57"/>
    <s v="N"/>
    <s v="FH_AA_1PHO"/>
    <x v="88"/>
    <x v="3"/>
    <n v="0"/>
    <n v="4"/>
    <n v="7"/>
    <n v="3.6666666666666665"/>
    <n v="3"/>
    <n v="0.75"/>
  </r>
  <r>
    <s v="FH"/>
    <s v="050970"/>
    <x v="58"/>
    <s v="V"/>
    <s v="FH_CEA_1DMR"/>
    <x v="89"/>
    <x v="0"/>
    <n v="0"/>
    <n v="4"/>
    <n v="6"/>
    <n v="3.3333333333333335"/>
    <n v="2"/>
    <n v="0.5"/>
  </r>
  <r>
    <s v="FH"/>
    <s v="100500"/>
    <x v="31"/>
    <s v="V"/>
    <s v="FH_CEA_1MPT"/>
    <x v="90"/>
    <x v="0"/>
    <n v="5"/>
    <n v="3"/>
    <n v="2"/>
    <n v="3.3333333333333335"/>
    <n v="-1"/>
    <n v="-0.33333333333333331"/>
  </r>
  <r>
    <s v="FH"/>
    <s v="124010"/>
    <x v="46"/>
    <s v="V"/>
    <s v="FH_AS_1D A"/>
    <x v="67"/>
    <x v="3"/>
    <n v="0"/>
    <n v="0"/>
    <n v="10"/>
    <n v="3.3333333333333335"/>
    <n v="10"/>
    <s v=" "/>
  </r>
  <r>
    <s v="FH"/>
    <s v="490300"/>
    <x v="59"/>
    <s v="N"/>
    <s v="FH_AA_1GSH"/>
    <x v="46"/>
    <x v="3"/>
    <n v="4"/>
    <n v="2"/>
    <n v="4"/>
    <n v="3.3333333333333335"/>
    <n v="2"/>
    <n v="1"/>
  </r>
  <r>
    <s v="FH"/>
    <s v="086000"/>
    <x v="12"/>
    <s v="V"/>
    <s v="FH_CEA_1EET"/>
    <x v="91"/>
    <x v="4"/>
    <n v="0"/>
    <n v="0"/>
    <n v="9"/>
    <n v="3"/>
    <n v="9"/>
    <s v=" "/>
  </r>
  <r>
    <s v="FH"/>
    <s v="103000"/>
    <x v="22"/>
    <s v="V"/>
    <s v="FH_CEA_1GR2"/>
    <x v="92"/>
    <x v="4"/>
    <n v="0"/>
    <n v="5"/>
    <n v="4"/>
    <n v="3"/>
    <n v="-1"/>
    <n v="-0.2"/>
  </r>
  <r>
    <s v="FH"/>
    <s v="190200"/>
    <x v="42"/>
    <s v="N"/>
    <s v="FH_AS_1PHY"/>
    <x v="93"/>
    <x v="3"/>
    <n v="3"/>
    <n v="3"/>
    <n v="3"/>
    <n v="3"/>
    <n v="0"/>
    <n v="0"/>
  </r>
  <r>
    <s v="FH"/>
    <s v="220610"/>
    <x v="29"/>
    <s v="V"/>
    <s v="FH_CEA_1GI7"/>
    <x v="94"/>
    <x v="0"/>
    <n v="1"/>
    <n v="4"/>
    <n v="4"/>
    <n v="3"/>
    <n v="0"/>
    <n v="0"/>
  </r>
  <r>
    <s v="FH"/>
    <s v="070700"/>
    <x v="40"/>
    <s v="V"/>
    <s v="FH_CEA_1CPL"/>
    <x v="95"/>
    <x v="0"/>
    <n v="0"/>
    <n v="7"/>
    <n v="1"/>
    <n v="2.6666666666666665"/>
    <n v="-6"/>
    <n v="-0.8571428571428571"/>
  </r>
  <r>
    <s v="FH"/>
    <s v="100500"/>
    <x v="31"/>
    <s v="V"/>
    <s v="FH_CEA_1MUY"/>
    <x v="42"/>
    <x v="0"/>
    <n v="4"/>
    <n v="4"/>
    <n v="0"/>
    <n v="2.6666666666666665"/>
    <n v="-4"/>
    <n v="-1"/>
  </r>
  <r>
    <s v="FH"/>
    <s v="050200"/>
    <x v="16"/>
    <s v="V"/>
    <s v="FH_CEA_1ACC"/>
    <x v="18"/>
    <x v="0"/>
    <n v="4"/>
    <n v="0"/>
    <n v="3"/>
    <n v="2.3333333333333335"/>
    <n v="3"/>
    <s v=" "/>
  </r>
  <r>
    <s v="FH"/>
    <s v="095220"/>
    <x v="1"/>
    <s v="V"/>
    <s v="FH_AS_1GEL"/>
    <x v="96"/>
    <x v="3"/>
    <n v="5"/>
    <n v="2"/>
    <n v="0"/>
    <n v="2.3333333333333335"/>
    <n v="-2"/>
    <n v="-1"/>
  </r>
  <r>
    <s v="FH"/>
    <s v="100600"/>
    <x v="60"/>
    <s v="V"/>
    <s v="FH_AA_1THT"/>
    <x v="97"/>
    <x v="3"/>
    <n v="2"/>
    <n v="3"/>
    <n v="2"/>
    <n v="2.3333333333333335"/>
    <n v="-1"/>
    <n v="-0.33333333333333331"/>
  </r>
  <r>
    <s v="FH"/>
    <s v="150900"/>
    <x v="56"/>
    <s v="N"/>
    <s v="FH_AA_1PHI"/>
    <x v="98"/>
    <x v="3"/>
    <n v="4"/>
    <n v="3"/>
    <n v="0"/>
    <n v="2.3333333333333335"/>
    <n v="-3"/>
    <n v="-1"/>
  </r>
  <r>
    <s v="FH"/>
    <s v="220400"/>
    <x v="10"/>
    <s v="N"/>
    <s v="FH_AA_1ECO"/>
    <x v="99"/>
    <x v="3"/>
    <n v="2"/>
    <n v="3"/>
    <n v="2"/>
    <n v="2.3333333333333335"/>
    <n v="-1"/>
    <n v="-0.33333333333333331"/>
  </r>
  <r>
    <s v="FH"/>
    <s v="221020"/>
    <x v="61"/>
    <s v="N"/>
    <s v="FH_AA_1GLO"/>
    <x v="100"/>
    <x v="1"/>
    <n v="1"/>
    <n v="3"/>
    <n v="3"/>
    <n v="2.3333333333333335"/>
    <n v="0"/>
    <n v="0"/>
  </r>
  <r>
    <s v="FH"/>
    <s v="050200"/>
    <x v="16"/>
    <s v="V"/>
    <s v="FH_CEA_1ACZ"/>
    <x v="18"/>
    <x v="0"/>
    <n v="4"/>
    <n v="2"/>
    <n v="0"/>
    <n v="2"/>
    <n v="-2"/>
    <n v="-1"/>
  </r>
  <r>
    <s v="FH"/>
    <s v="061430"/>
    <x v="62"/>
    <s v="V"/>
    <s v="FH_CEA_1WEB"/>
    <x v="101"/>
    <x v="4"/>
    <n v="1"/>
    <n v="5"/>
    <n v="0"/>
    <n v="2"/>
    <n v="-5"/>
    <n v="-1"/>
  </r>
  <r>
    <s v="FH"/>
    <s v="070700"/>
    <x v="40"/>
    <s v="V"/>
    <s v="FH_CEA_1PYN"/>
    <x v="102"/>
    <x v="0"/>
    <n v="0"/>
    <n v="4"/>
    <n v="2"/>
    <n v="2"/>
    <n v="-2"/>
    <n v="-0.5"/>
  </r>
  <r>
    <s v="FH"/>
    <s v="220600"/>
    <x v="63"/>
    <s v="N"/>
    <s v="FH_AA_1GET"/>
    <x v="103"/>
    <x v="1"/>
    <n v="3"/>
    <n v="1"/>
    <n v="2"/>
    <n v="2"/>
    <n v="1"/>
    <n v="1"/>
  </r>
  <r>
    <s v="FH"/>
    <s v="083520"/>
    <x v="64"/>
    <s v="V"/>
    <s v="FH_CEA_1PTR"/>
    <x v="104"/>
    <x v="0"/>
    <n v="1"/>
    <n v="1"/>
    <n v="3"/>
    <n v="1.6666666666666667"/>
    <n v="2"/>
    <n v="2"/>
  </r>
  <r>
    <s v="FH"/>
    <s v="100200"/>
    <x v="45"/>
    <s v="N"/>
    <s v="FH_AA_1AHI"/>
    <x v="105"/>
    <x v="3"/>
    <n v="2"/>
    <n v="2"/>
    <n v="1"/>
    <n v="1.6666666666666667"/>
    <n v="-1"/>
    <n v="-0.5"/>
  </r>
  <r>
    <s v="FH"/>
    <s v="130510"/>
    <x v="17"/>
    <s v="N"/>
    <s v="FH_CEA_1CDT"/>
    <x v="106"/>
    <x v="0"/>
    <n v="2"/>
    <n v="3"/>
    <n v="0"/>
    <n v="1.6666666666666667"/>
    <n v="-3"/>
    <n v="-1"/>
  </r>
  <r>
    <s v="FH"/>
    <s v="010210"/>
    <x v="15"/>
    <s v="V"/>
    <s v="FH_CEA_1VT1"/>
    <x v="107"/>
    <x v="4"/>
    <n v="0"/>
    <n v="0"/>
    <n v="4"/>
    <n v="1.3333333333333333"/>
    <n v="4"/>
    <s v=" "/>
  </r>
  <r>
    <s v="FH"/>
    <s v="070800"/>
    <x v="65"/>
    <s v="V"/>
    <s v="FH_CEA_1CLD"/>
    <x v="108"/>
    <x v="0"/>
    <n v="0"/>
    <n v="3"/>
    <n v="1"/>
    <n v="1.3333333333333333"/>
    <n v="-2"/>
    <n v="-0.66666666666666663"/>
  </r>
  <r>
    <s v="FH"/>
    <s v="070810"/>
    <x v="66"/>
    <s v="V"/>
    <s v="FH_AS_1ENT"/>
    <x v="109"/>
    <x v="3"/>
    <n v="1"/>
    <n v="2"/>
    <n v="1"/>
    <n v="1.3333333333333333"/>
    <n v="-1"/>
    <n v="-0.5"/>
  </r>
  <r>
    <s v="FH"/>
    <s v="100700"/>
    <x v="54"/>
    <s v="N"/>
    <s v="FH_AA_1THA"/>
    <x v="110"/>
    <x v="3"/>
    <n v="1"/>
    <n v="0"/>
    <n v="3"/>
    <n v="1.3333333333333333"/>
    <n v="3"/>
    <s v=" "/>
  </r>
  <r>
    <s v="FH"/>
    <s v="122800"/>
    <x v="67"/>
    <s v="V"/>
    <s v="FH_AS_1SPM"/>
    <x v="111"/>
    <x v="3"/>
    <n v="4"/>
    <n v="0"/>
    <n v="0"/>
    <n v="1.3333333333333333"/>
    <n v="0"/>
    <s v=" "/>
  </r>
  <r>
    <s v="FH"/>
    <s v="220700"/>
    <x v="25"/>
    <s v="N"/>
    <s v="FH_AA_1POL"/>
    <x v="112"/>
    <x v="3"/>
    <n v="1"/>
    <n v="2"/>
    <n v="1"/>
    <n v="1.3333333333333333"/>
    <n v="-1"/>
    <n v="-0.5"/>
  </r>
  <r>
    <s v="FH"/>
    <s v="083500"/>
    <x v="68"/>
    <s v="N"/>
    <s v="FH_AA_1PE"/>
    <x v="113"/>
    <x v="3"/>
    <n v="1"/>
    <n v="0"/>
    <n v="2"/>
    <n v="1"/>
    <n v="2"/>
    <s v=" "/>
  </r>
  <r>
    <s v="FH"/>
    <s v="095640"/>
    <x v="14"/>
    <s v="V"/>
    <s v="FH_AS_1ASM"/>
    <x v="16"/>
    <x v="3"/>
    <n v="2"/>
    <n v="0"/>
    <n v="1"/>
    <n v="1"/>
    <n v="1"/>
    <s v=" "/>
  </r>
  <r>
    <s v="FH"/>
    <s v="101300"/>
    <x v="69"/>
    <s v="V"/>
    <s v="FH_CEA_1ILL"/>
    <x v="114"/>
    <x v="4"/>
    <n v="0"/>
    <n v="1"/>
    <n v="2"/>
    <n v="1"/>
    <n v="1"/>
    <n v="1"/>
  </r>
  <r>
    <s v="FH"/>
    <s v="220110"/>
    <x v="70"/>
    <s v="N"/>
    <s v="FH_AA_1WOM"/>
    <x v="115"/>
    <x v="3"/>
    <n v="1"/>
    <n v="1"/>
    <n v="1"/>
    <n v="1"/>
    <n v="0"/>
    <n v="0"/>
  </r>
  <r>
    <s v="FH"/>
    <s v="220600"/>
    <x v="63"/>
    <s v="N"/>
    <s v="FH_AS_1GES"/>
    <x v="116"/>
    <x v="3"/>
    <n v="1"/>
    <n v="1"/>
    <n v="1"/>
    <n v="1"/>
    <n v="0"/>
    <n v="0"/>
  </r>
  <r>
    <s v="FH"/>
    <s v="061420"/>
    <x v="71"/>
    <s v="V"/>
    <s v="FH_CEA_1GAD"/>
    <x v="117"/>
    <x v="0"/>
    <n v="0"/>
    <n v="1"/>
    <n v="1"/>
    <n v="0.66666666666666663"/>
    <n v="0"/>
    <n v="0"/>
  </r>
  <r>
    <s v="FH"/>
    <s v="100200"/>
    <x v="45"/>
    <s v="N"/>
    <s v="FH_CEA_1ART"/>
    <x v="118"/>
    <x v="0"/>
    <n v="0"/>
    <n v="1"/>
    <n v="1"/>
    <n v="0.66666666666666663"/>
    <n v="0"/>
    <n v="0"/>
  </r>
  <r>
    <s v="FH"/>
    <s v="100500"/>
    <x v="31"/>
    <s v="V"/>
    <s v="FH_CEA_1MU1"/>
    <x v="42"/>
    <x v="0"/>
    <n v="1"/>
    <n v="0"/>
    <n v="1"/>
    <n v="0.66666666666666663"/>
    <n v="1"/>
    <s v=" "/>
  </r>
  <r>
    <s v="FH"/>
    <s v="100500"/>
    <x v="31"/>
    <s v="V"/>
    <s v="FH_CEA_1EMU"/>
    <x v="119"/>
    <x v="4"/>
    <n v="0"/>
    <n v="1"/>
    <n v="1"/>
    <n v="0.66666666666666663"/>
    <n v="0"/>
    <n v="0"/>
  </r>
  <r>
    <s v="FH"/>
    <s v="100500"/>
    <x v="31"/>
    <s v="V"/>
    <s v="FH_CEA_1SGW"/>
    <x v="120"/>
    <x v="4"/>
    <n v="0"/>
    <n v="1"/>
    <n v="1"/>
    <n v="0.66666666666666663"/>
    <n v="0"/>
    <n v="0"/>
  </r>
  <r>
    <s v="FH"/>
    <s v="220500"/>
    <x v="47"/>
    <s v="N"/>
    <s v="FH_AA_1HIS"/>
    <x v="121"/>
    <x v="3"/>
    <n v="0"/>
    <n v="1"/>
    <n v="1"/>
    <n v="0.66666666666666663"/>
    <n v="0"/>
    <n v="0"/>
  </r>
  <r>
    <s v="FH"/>
    <s v="490110"/>
    <x v="0"/>
    <s v="N"/>
    <s v="FH_CEA_1ICS"/>
    <x v="0"/>
    <x v="0"/>
    <n v="0"/>
    <n v="2"/>
    <n v="0"/>
    <n v="0.66666666666666663"/>
    <n v="-2"/>
    <n v="-1"/>
  </r>
  <r>
    <s v="FH"/>
    <s v="493087"/>
    <x v="48"/>
    <s v="N"/>
    <s v="NONCR_35990"/>
    <x v="122"/>
    <x v="5"/>
    <n v="0"/>
    <n v="2"/>
    <n v="0"/>
    <n v="0.66666666666666663"/>
    <n v="-2"/>
    <n v="-1"/>
  </r>
  <r>
    <s v="FH"/>
    <s v="050970"/>
    <x v="58"/>
    <s v="V"/>
    <s v="FH_CEA_1BDA"/>
    <x v="123"/>
    <x v="4"/>
    <n v="0"/>
    <n v="0"/>
    <n v="1"/>
    <n v="0.33333333333333331"/>
    <n v="1"/>
    <s v=" "/>
  </r>
  <r>
    <s v="FH"/>
    <s v="061200"/>
    <x v="72"/>
    <s v="N"/>
    <s v="FH_CEA_1FT1"/>
    <x v="124"/>
    <x v="0"/>
    <n v="0"/>
    <n v="0"/>
    <n v="1"/>
    <n v="0.33333333333333331"/>
    <n v="1"/>
    <s v=" "/>
  </r>
  <r>
    <s v="FH"/>
    <s v="061420"/>
    <x v="71"/>
    <s v="V"/>
    <s v="FH_CEA_1GA1"/>
    <x v="125"/>
    <x v="4"/>
    <n v="0"/>
    <n v="0"/>
    <n v="1"/>
    <n v="0.33333333333333331"/>
    <n v="1"/>
    <s v=" "/>
  </r>
  <r>
    <s v="FH"/>
    <s v="094600"/>
    <x v="32"/>
    <s v="V"/>
    <s v="FH_AS_1ACR"/>
    <x v="43"/>
    <x v="3"/>
    <n v="0"/>
    <n v="1"/>
    <n v="0"/>
    <n v="0.33333333333333331"/>
    <n v="-1"/>
    <n v="-1"/>
  </r>
  <r>
    <s v="FH"/>
    <s v="095230"/>
    <x v="34"/>
    <s v="V"/>
    <s v="FH_AS_1PT1"/>
    <x v="45"/>
    <x v="3"/>
    <n v="0"/>
    <n v="1"/>
    <n v="0"/>
    <n v="0.33333333333333331"/>
    <n v="-1"/>
    <n v="-1"/>
  </r>
  <r>
    <s v="FH"/>
    <s v="095640"/>
    <x v="14"/>
    <s v="V"/>
    <s v="FH_CEA_1SBT"/>
    <x v="16"/>
    <x v="0"/>
    <n v="1"/>
    <n v="0"/>
    <n v="0"/>
    <n v="0.33333333333333331"/>
    <n v="0"/>
    <s v=" "/>
  </r>
  <r>
    <s v="FH"/>
    <s v="099900"/>
    <x v="73"/>
    <s v="V"/>
    <s v="FH_AS_1NAS"/>
    <x v="126"/>
    <x v="3"/>
    <n v="1"/>
    <n v="0"/>
    <n v="0"/>
    <n v="0.33333333333333331"/>
    <n v="0"/>
    <s v=" "/>
  </r>
  <r>
    <s v="FH"/>
    <s v="100200"/>
    <x v="45"/>
    <s v="N"/>
    <s v="FH_CEA_1AH2"/>
    <x v="105"/>
    <x v="0"/>
    <n v="0"/>
    <n v="1"/>
    <n v="0"/>
    <n v="0.33333333333333331"/>
    <n v="-1"/>
    <n v="-1"/>
  </r>
  <r>
    <s v="FH"/>
    <s v="100500"/>
    <x v="31"/>
    <s v="V"/>
    <s v="FH_CEA_1MAP"/>
    <x v="127"/>
    <x v="4"/>
    <n v="0"/>
    <n v="1"/>
    <n v="0"/>
    <n v="0.33333333333333331"/>
    <n v="-1"/>
    <n v="-1"/>
  </r>
  <r>
    <s v="FH"/>
    <s v="100600"/>
    <x v="60"/>
    <s v="V"/>
    <s v="FH_CEA_1TTZ"/>
    <x v="97"/>
    <x v="0"/>
    <n v="1"/>
    <n v="0"/>
    <n v="0"/>
    <n v="0.33333333333333331"/>
    <n v="0"/>
    <s v=" "/>
  </r>
  <r>
    <s v="FH"/>
    <s v="100700"/>
    <x v="54"/>
    <s v="N"/>
    <s v="FH_CEA_1ACT"/>
    <x v="128"/>
    <x v="0"/>
    <n v="0"/>
    <n v="0"/>
    <n v="1"/>
    <n v="0.33333333333333331"/>
    <n v="1"/>
    <s v=" "/>
  </r>
  <r>
    <s v="FH"/>
    <s v="101100"/>
    <x v="57"/>
    <s v="N"/>
    <s v="FH_CEA_1PHZ"/>
    <x v="88"/>
    <x v="0"/>
    <n v="1"/>
    <n v="0"/>
    <n v="0"/>
    <n v="0.33333333333333331"/>
    <n v="0"/>
    <s v=" "/>
  </r>
  <r>
    <s v="FH"/>
    <s v="101100"/>
    <x v="57"/>
    <s v="N"/>
    <s v="FH_CEA_1PD2"/>
    <x v="129"/>
    <x v="0"/>
    <n v="1"/>
    <n v="0"/>
    <n v="0"/>
    <n v="0.33333333333333331"/>
    <n v="0"/>
    <s v=" "/>
  </r>
  <r>
    <s v="FH"/>
    <s v="103000"/>
    <x v="22"/>
    <s v="V"/>
    <s v="FH_AA_1GIG"/>
    <x v="130"/>
    <x v="3"/>
    <n v="0"/>
    <n v="0"/>
    <n v="1"/>
    <n v="0.33333333333333331"/>
    <n v="1"/>
    <s v=" "/>
  </r>
  <r>
    <s v="FH"/>
    <s v="103000"/>
    <x v="22"/>
    <s v="V"/>
    <s v="FH_CEA_1GID"/>
    <x v="84"/>
    <x v="0"/>
    <n v="0"/>
    <n v="0"/>
    <n v="1"/>
    <n v="0.33333333333333331"/>
    <n v="1"/>
    <s v=" "/>
  </r>
  <r>
    <s v="FH"/>
    <s v="110500"/>
    <x v="50"/>
    <s v="N"/>
    <s v="FH_AA_1SHT"/>
    <x v="131"/>
    <x v="1"/>
    <n v="0"/>
    <n v="1"/>
    <n v="0"/>
    <n v="0.33333333333333331"/>
    <n v="-1"/>
    <n v="-1"/>
  </r>
  <r>
    <s v="FH"/>
    <s v="122700"/>
    <x v="51"/>
    <s v="V"/>
    <s v="FH_CEA_1DMS"/>
    <x v="132"/>
    <x v="0"/>
    <n v="1"/>
    <n v="0"/>
    <n v="0"/>
    <n v="0.33333333333333331"/>
    <n v="0"/>
    <s v=" "/>
  </r>
  <r>
    <s v="FH"/>
    <s v="130580"/>
    <x v="74"/>
    <s v="V"/>
    <s v="FH_CEA_1CH4"/>
    <x v="133"/>
    <x v="0"/>
    <n v="0"/>
    <n v="0"/>
    <n v="1"/>
    <n v="0.33333333333333331"/>
    <n v="1"/>
    <s v=" "/>
  </r>
  <r>
    <s v="FH"/>
    <s v="130600"/>
    <x v="75"/>
    <s v="V"/>
    <s v="FH_AS_1NUT"/>
    <x v="134"/>
    <x v="1"/>
    <n v="0"/>
    <n v="1"/>
    <n v="0"/>
    <n v="0.33333333333333331"/>
    <n v="-1"/>
    <n v="-1"/>
  </r>
  <r>
    <s v="FH"/>
    <s v="190500"/>
    <x v="37"/>
    <s v="N"/>
    <s v="FH_AS_1BIC"/>
    <x v="135"/>
    <x v="3"/>
    <n v="0"/>
    <n v="0"/>
    <n v="1"/>
    <n v="0.33333333333333331"/>
    <n v="1"/>
    <s v=" "/>
  </r>
  <r>
    <s v="FH"/>
    <s v="220600"/>
    <x v="63"/>
    <s v="N"/>
    <s v="FH_AA_1GEO"/>
    <x v="136"/>
    <x v="3"/>
    <n v="0"/>
    <n v="0"/>
    <n v="1"/>
    <n v="0.33333333333333331"/>
    <n v="1"/>
    <s v=" "/>
  </r>
  <r>
    <s v="FH"/>
    <s v="220610"/>
    <x v="29"/>
    <s v="V"/>
    <s v="FH_CEA_1GI6"/>
    <x v="72"/>
    <x v="0"/>
    <n v="0"/>
    <n v="1"/>
    <n v="0"/>
    <n v="0.33333333333333331"/>
    <n v="-1"/>
    <n v="-1"/>
  </r>
  <r>
    <s v="FH"/>
    <s v="220610"/>
    <x v="29"/>
    <s v="V"/>
    <s v="FH_CEA_1GI5"/>
    <x v="40"/>
    <x v="4"/>
    <n v="0"/>
    <n v="1"/>
    <n v="0"/>
    <n v="0.33333333333333331"/>
    <n v="-1"/>
    <n v="-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A4FA6EE-791E-48C3-A9BE-DD08DECA492D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355" firstHeaderRow="0" firstDataRow="1" firstDataCol="1"/>
  <pivotFields count="13">
    <pivotField showAll="0"/>
    <pivotField showAll="0"/>
    <pivotField axis="axisRow" showAll="0">
      <items count="77">
        <item x="16"/>
        <item x="27"/>
        <item x="45"/>
        <item x="67"/>
        <item x="23"/>
        <item x="24"/>
        <item x="3"/>
        <item x="37"/>
        <item x="17"/>
        <item x="74"/>
        <item x="28"/>
        <item x="49"/>
        <item x="57"/>
        <item x="69"/>
        <item x="31"/>
        <item x="65"/>
        <item x="66"/>
        <item x="11"/>
        <item x="40"/>
        <item x="46"/>
        <item x="4"/>
        <item x="51"/>
        <item x="54"/>
        <item x="58"/>
        <item x="10"/>
        <item x="12"/>
        <item x="1"/>
        <item x="71"/>
        <item x="36"/>
        <item x="30"/>
        <item x="48"/>
        <item x="32"/>
        <item x="72"/>
        <item x="55"/>
        <item x="64"/>
        <item x="29"/>
        <item x="63"/>
        <item x="61"/>
        <item x="22"/>
        <item x="6"/>
        <item x="47"/>
        <item x="33"/>
        <item x="39"/>
        <item x="59"/>
        <item x="43"/>
        <item x="18"/>
        <item x="8"/>
        <item x="53"/>
        <item x="75"/>
        <item x="13"/>
        <item x="73"/>
        <item x="35"/>
        <item x="26"/>
        <item x="38"/>
        <item x="56"/>
        <item x="68"/>
        <item x="42"/>
        <item x="34"/>
        <item x="25"/>
        <item x="19"/>
        <item x="2"/>
        <item x="21"/>
        <item x="20"/>
        <item x="14"/>
        <item x="41"/>
        <item x="5"/>
        <item x="9"/>
        <item x="50"/>
        <item x="7"/>
        <item x="60"/>
        <item x="44"/>
        <item x="52"/>
        <item x="0"/>
        <item x="15"/>
        <item x="62"/>
        <item x="70"/>
        <item t="default"/>
      </items>
    </pivotField>
    <pivotField showAll="0"/>
    <pivotField showAll="0"/>
    <pivotField axis="axisRow" showAll="0">
      <items count="138">
        <item x="18"/>
        <item x="128"/>
        <item x="54"/>
        <item x="62"/>
        <item x="37"/>
        <item x="16"/>
        <item x="43"/>
        <item x="45"/>
        <item x="73"/>
        <item x="21"/>
        <item x="81"/>
        <item x="65"/>
        <item x="118"/>
        <item x="105"/>
        <item x="82"/>
        <item x="127"/>
        <item x="135"/>
        <item x="30"/>
        <item x="39"/>
        <item x="31"/>
        <item x="5"/>
        <item x="25"/>
        <item x="44"/>
        <item x="50"/>
        <item x="38"/>
        <item x="106"/>
        <item x="19"/>
        <item x="108"/>
        <item x="9"/>
        <item x="26"/>
        <item x="34"/>
        <item x="52"/>
        <item x="28"/>
        <item x="13"/>
        <item x="61"/>
        <item x="2"/>
        <item x="123"/>
        <item x="67"/>
        <item x="6"/>
        <item x="132"/>
        <item x="75"/>
        <item x="89"/>
        <item x="129"/>
        <item x="49"/>
        <item x="23"/>
        <item x="71"/>
        <item x="99"/>
        <item x="12"/>
        <item x="47"/>
        <item x="119"/>
        <item x="76"/>
        <item x="91"/>
        <item x="48"/>
        <item x="85"/>
        <item x="122"/>
        <item x="70"/>
        <item x="41"/>
        <item x="109"/>
        <item x="79"/>
        <item x="53"/>
        <item x="124"/>
        <item x="63"/>
        <item x="117"/>
        <item x="125"/>
        <item x="7"/>
        <item x="96"/>
        <item x="35"/>
        <item x="94"/>
        <item x="72"/>
        <item x="40"/>
        <item x="69"/>
        <item x="136"/>
        <item x="116"/>
        <item x="103"/>
        <item x="100"/>
        <item x="130"/>
        <item x="84"/>
        <item x="92"/>
        <item x="29"/>
        <item x="121"/>
        <item x="68"/>
        <item x="46"/>
        <item x="0"/>
        <item x="1"/>
        <item x="114"/>
        <item x="3"/>
        <item x="66"/>
        <item x="60"/>
        <item x="20"/>
        <item x="80"/>
        <item x="15"/>
        <item x="56"/>
        <item x="10"/>
        <item x="90"/>
        <item x="77"/>
        <item x="42"/>
        <item x="83"/>
        <item x="126"/>
        <item x="134"/>
        <item x="14"/>
        <item x="33"/>
        <item x="104"/>
        <item x="51"/>
        <item x="98"/>
        <item x="86"/>
        <item x="88"/>
        <item x="113"/>
        <item x="93"/>
        <item x="58"/>
        <item x="112"/>
        <item x="32"/>
        <item x="133"/>
        <item x="22"/>
        <item x="4"/>
        <item x="8"/>
        <item x="27"/>
        <item x="59"/>
        <item x="24"/>
        <item x="57"/>
        <item x="36"/>
        <item x="11"/>
        <item x="95"/>
        <item x="64"/>
        <item x="102"/>
        <item x="120"/>
        <item x="74"/>
        <item x="131"/>
        <item x="111"/>
        <item x="55"/>
        <item x="87"/>
        <item x="110"/>
        <item x="78"/>
        <item x="97"/>
        <item x="107"/>
        <item x="17"/>
        <item x="101"/>
        <item x="115"/>
        <item t="default"/>
      </items>
    </pivotField>
    <pivotField axis="axisRow" showAll="0">
      <items count="7">
        <item x="2"/>
        <item x="1"/>
        <item x="3"/>
        <item x="0"/>
        <item x="4"/>
        <item x="5"/>
        <item t="default"/>
      </items>
    </pivotField>
    <pivotField dataField="1" showAll="0"/>
    <pivotField dataField="1" showAll="0"/>
    <pivotField dataField="1" showAll="0"/>
    <pivotField numFmtId="1" showAll="0"/>
    <pivotField showAll="0"/>
    <pivotField showAll="0"/>
  </pivotFields>
  <rowFields count="3">
    <field x="2"/>
    <field x="6"/>
    <field x="5"/>
  </rowFields>
  <rowItems count="352">
    <i>
      <x/>
    </i>
    <i r="1">
      <x v="2"/>
    </i>
    <i r="2">
      <x/>
    </i>
    <i r="1">
      <x v="3"/>
    </i>
    <i r="2">
      <x/>
    </i>
    <i r="2">
      <x v="34"/>
    </i>
    <i>
      <x v="1"/>
    </i>
    <i r="1">
      <x v="1"/>
    </i>
    <i r="2">
      <x v="4"/>
    </i>
    <i r="1">
      <x v="2"/>
    </i>
    <i r="2">
      <x v="3"/>
    </i>
    <i>
      <x v="2"/>
    </i>
    <i r="1">
      <x v="1"/>
    </i>
    <i r="2">
      <x v="129"/>
    </i>
    <i r="1">
      <x v="2"/>
    </i>
    <i r="2">
      <x v="11"/>
    </i>
    <i r="2">
      <x v="13"/>
    </i>
    <i r="1">
      <x v="3"/>
    </i>
    <i r="2">
      <x v="12"/>
    </i>
    <i r="2">
      <x v="13"/>
    </i>
    <i>
      <x v="3"/>
    </i>
    <i r="1">
      <x v="2"/>
    </i>
    <i r="2">
      <x v="127"/>
    </i>
    <i>
      <x v="4"/>
    </i>
    <i r="1">
      <x v="2"/>
    </i>
    <i r="2">
      <x v="66"/>
    </i>
    <i r="1">
      <x v="4"/>
    </i>
    <i r="2">
      <x v="17"/>
    </i>
    <i>
      <x v="5"/>
    </i>
    <i r="1">
      <x v="1"/>
    </i>
    <i r="2">
      <x v="19"/>
    </i>
    <i r="1">
      <x v="2"/>
    </i>
    <i r="2">
      <x v="18"/>
    </i>
    <i>
      <x v="6"/>
    </i>
    <i r="1">
      <x v="1"/>
    </i>
    <i r="2">
      <x v="20"/>
    </i>
    <i r="1">
      <x v="2"/>
    </i>
    <i r="2">
      <x v="21"/>
    </i>
    <i>
      <x v="7"/>
    </i>
    <i r="1">
      <x v="2"/>
    </i>
    <i r="2">
      <x v="16"/>
    </i>
    <i r="2">
      <x v="23"/>
    </i>
    <i>
      <x v="8"/>
    </i>
    <i r="1">
      <x v="1"/>
    </i>
    <i r="2">
      <x v="26"/>
    </i>
    <i r="1">
      <x v="3"/>
    </i>
    <i r="2">
      <x v="25"/>
    </i>
    <i>
      <x v="9"/>
    </i>
    <i r="1">
      <x v="3"/>
    </i>
    <i r="2">
      <x v="111"/>
    </i>
    <i>
      <x v="10"/>
    </i>
    <i r="1">
      <x v="1"/>
    </i>
    <i r="2">
      <x v="43"/>
    </i>
    <i r="1">
      <x v="2"/>
    </i>
    <i r="2">
      <x v="24"/>
    </i>
    <i>
      <x v="11"/>
    </i>
    <i r="1">
      <x v="4"/>
    </i>
    <i r="2">
      <x v="45"/>
    </i>
    <i>
      <x v="12"/>
    </i>
    <i r="1">
      <x v="2"/>
    </i>
    <i r="2">
      <x v="105"/>
    </i>
    <i r="1">
      <x v="3"/>
    </i>
    <i r="2">
      <x v="42"/>
    </i>
    <i r="2">
      <x v="105"/>
    </i>
    <i>
      <x v="13"/>
    </i>
    <i r="1">
      <x v="4"/>
    </i>
    <i r="2">
      <x v="84"/>
    </i>
    <i>
      <x v="14"/>
    </i>
    <i r="1">
      <x v="2"/>
    </i>
    <i r="2">
      <x v="95"/>
    </i>
    <i r="1">
      <x v="3"/>
    </i>
    <i r="2">
      <x v="93"/>
    </i>
    <i r="2">
      <x v="95"/>
    </i>
    <i r="1">
      <x v="4"/>
    </i>
    <i r="2">
      <x v="15"/>
    </i>
    <i r="2">
      <x v="49"/>
    </i>
    <i r="2">
      <x v="124"/>
    </i>
    <i>
      <x v="15"/>
    </i>
    <i r="1">
      <x v="3"/>
    </i>
    <i r="2">
      <x v="27"/>
    </i>
    <i>
      <x v="16"/>
    </i>
    <i r="1">
      <x v="2"/>
    </i>
    <i r="2">
      <x v="57"/>
    </i>
    <i>
      <x v="17"/>
    </i>
    <i r="1">
      <x v="1"/>
    </i>
    <i r="2">
      <x v="33"/>
    </i>
    <i r="1">
      <x v="2"/>
    </i>
    <i r="2">
      <x v="32"/>
    </i>
    <i>
      <x v="18"/>
    </i>
    <i r="1">
      <x v="3"/>
    </i>
    <i r="2">
      <x v="2"/>
    </i>
    <i r="2">
      <x v="121"/>
    </i>
    <i r="2">
      <x v="122"/>
    </i>
    <i r="2">
      <x v="123"/>
    </i>
    <i>
      <x v="19"/>
    </i>
    <i r="1">
      <x v="2"/>
    </i>
    <i r="2">
      <x v="37"/>
    </i>
    <i r="1">
      <x v="3"/>
    </i>
    <i r="2">
      <x v="37"/>
    </i>
    <i>
      <x v="20"/>
    </i>
    <i r="1">
      <x/>
    </i>
    <i r="2">
      <x v="38"/>
    </i>
    <i>
      <x v="21"/>
    </i>
    <i r="1">
      <x v="2"/>
    </i>
    <i r="2">
      <x v="40"/>
    </i>
    <i r="1">
      <x v="3"/>
    </i>
    <i r="2">
      <x v="39"/>
    </i>
    <i>
      <x v="22"/>
    </i>
    <i r="1">
      <x v="1"/>
    </i>
    <i r="2">
      <x v="131"/>
    </i>
    <i r="1">
      <x v="2"/>
    </i>
    <i r="2">
      <x v="130"/>
    </i>
    <i r="1">
      <x v="3"/>
    </i>
    <i r="2">
      <x v="1"/>
    </i>
    <i>
      <x v="23"/>
    </i>
    <i r="1">
      <x v="3"/>
    </i>
    <i r="2">
      <x v="41"/>
    </i>
    <i r="1">
      <x v="4"/>
    </i>
    <i r="2">
      <x v="36"/>
    </i>
    <i>
      <x v="24"/>
    </i>
    <i r="1">
      <x v="1"/>
    </i>
    <i r="2">
      <x v="47"/>
    </i>
    <i r="1">
      <x v="2"/>
    </i>
    <i r="2">
      <x v="46"/>
    </i>
    <i>
      <x v="25"/>
    </i>
    <i r="1">
      <x v="4"/>
    </i>
    <i r="2">
      <x v="48"/>
    </i>
    <i r="2">
      <x v="51"/>
    </i>
    <i r="2">
      <x v="99"/>
    </i>
    <i r="2">
      <x v="128"/>
    </i>
    <i>
      <x v="26"/>
    </i>
    <i r="1">
      <x v="2"/>
    </i>
    <i r="2">
      <x v="65"/>
    </i>
    <i r="1">
      <x v="3"/>
    </i>
    <i r="2">
      <x v="85"/>
    </i>
    <i r="1">
      <x v="4"/>
    </i>
    <i r="2">
      <x v="9"/>
    </i>
    <i r="2">
      <x v="116"/>
    </i>
    <i>
      <x v="27"/>
    </i>
    <i r="1">
      <x v="3"/>
    </i>
    <i r="2">
      <x v="62"/>
    </i>
    <i r="1">
      <x v="4"/>
    </i>
    <i r="2">
      <x v="63"/>
    </i>
    <i>
      <x v="28"/>
    </i>
    <i r="1">
      <x v="2"/>
    </i>
    <i r="2">
      <x v="52"/>
    </i>
    <i>
      <x v="29"/>
    </i>
    <i r="1">
      <x v="1"/>
    </i>
    <i r="2">
      <x v="56"/>
    </i>
    <i r="1">
      <x v="2"/>
    </i>
    <i r="2">
      <x v="53"/>
    </i>
    <i>
      <x v="30"/>
    </i>
    <i r="1">
      <x v="5"/>
    </i>
    <i r="2">
      <x v="54"/>
    </i>
    <i r="2">
      <x v="55"/>
    </i>
    <i>
      <x v="31"/>
    </i>
    <i r="1">
      <x v="2"/>
    </i>
    <i r="2">
      <x v="6"/>
    </i>
    <i r="1">
      <x v="3"/>
    </i>
    <i r="2">
      <x v="6"/>
    </i>
    <i>
      <x v="32"/>
    </i>
    <i r="1">
      <x v="3"/>
    </i>
    <i r="2">
      <x v="60"/>
    </i>
    <i>
      <x v="33"/>
    </i>
    <i r="1">
      <x v="1"/>
    </i>
    <i r="2">
      <x v="14"/>
    </i>
    <i>
      <x v="34"/>
    </i>
    <i r="1">
      <x v="3"/>
    </i>
    <i r="2">
      <x v="101"/>
    </i>
    <i>
      <x v="35"/>
    </i>
    <i r="1">
      <x v="2"/>
    </i>
    <i r="2">
      <x v="70"/>
    </i>
    <i r="1">
      <x v="3"/>
    </i>
    <i r="2">
      <x v="67"/>
    </i>
    <i r="2">
      <x v="68"/>
    </i>
    <i r="1">
      <x v="4"/>
    </i>
    <i r="2">
      <x v="69"/>
    </i>
    <i>
      <x v="36"/>
    </i>
    <i r="1">
      <x v="1"/>
    </i>
    <i r="2">
      <x v="73"/>
    </i>
    <i r="1">
      <x v="2"/>
    </i>
    <i r="2">
      <x v="71"/>
    </i>
    <i r="2">
      <x v="72"/>
    </i>
    <i>
      <x v="37"/>
    </i>
    <i r="1">
      <x v="1"/>
    </i>
    <i r="2">
      <x v="74"/>
    </i>
    <i>
      <x v="38"/>
    </i>
    <i r="1">
      <x v="2"/>
    </i>
    <i r="2">
      <x v="75"/>
    </i>
    <i r="2">
      <x v="78"/>
    </i>
    <i r="1">
      <x v="3"/>
    </i>
    <i r="2">
      <x v="76"/>
    </i>
    <i r="1">
      <x v="4"/>
    </i>
    <i r="2">
      <x v="77"/>
    </i>
    <i>
      <x v="39"/>
    </i>
    <i r="1">
      <x v="1"/>
    </i>
    <i r="2">
      <x v="114"/>
    </i>
    <i>
      <x v="40"/>
    </i>
    <i r="1">
      <x v="1"/>
    </i>
    <i r="2">
      <x v="80"/>
    </i>
    <i r="1">
      <x v="2"/>
    </i>
    <i r="2">
      <x v="79"/>
    </i>
    <i>
      <x v="41"/>
    </i>
    <i r="1">
      <x v="5"/>
    </i>
    <i r="2">
      <x v="22"/>
    </i>
    <i>
      <x v="42"/>
    </i>
    <i r="1">
      <x v="2"/>
    </i>
    <i r="2">
      <x v="59"/>
    </i>
    <i r="1">
      <x v="3"/>
    </i>
    <i r="2">
      <x v="58"/>
    </i>
    <i r="1">
      <x v="4"/>
    </i>
    <i r="2">
      <x v="89"/>
    </i>
    <i>
      <x v="43"/>
    </i>
    <i r="1">
      <x v="2"/>
    </i>
    <i r="2">
      <x v="81"/>
    </i>
    <i>
      <x v="44"/>
    </i>
    <i r="1">
      <x v="2"/>
    </i>
    <i r="2">
      <x v="87"/>
    </i>
    <i>
      <x v="45"/>
    </i>
    <i r="1">
      <x v="1"/>
    </i>
    <i r="2">
      <x v="88"/>
    </i>
    <i>
      <x v="46"/>
    </i>
    <i r="1">
      <x v="1"/>
    </i>
    <i r="2">
      <x v="92"/>
    </i>
    <i r="1">
      <x v="2"/>
    </i>
    <i r="2">
      <x v="91"/>
    </i>
    <i>
      <x v="47"/>
    </i>
    <i r="1">
      <x v="2"/>
    </i>
    <i r="2">
      <x v="96"/>
    </i>
    <i r="1">
      <x v="3"/>
    </i>
    <i r="2">
      <x v="94"/>
    </i>
    <i>
      <x v="48"/>
    </i>
    <i r="1">
      <x v="1"/>
    </i>
    <i r="2">
      <x v="98"/>
    </i>
    <i>
      <x v="49"/>
    </i>
    <i r="1">
      <x v="4"/>
    </i>
    <i r="2">
      <x v="90"/>
    </i>
    <i>
      <x v="50"/>
    </i>
    <i r="1">
      <x v="2"/>
    </i>
    <i r="2">
      <x v="97"/>
    </i>
    <i>
      <x v="51"/>
    </i>
    <i r="1">
      <x v="4"/>
    </i>
    <i r="2">
      <x v="81"/>
    </i>
    <i>
      <x v="52"/>
    </i>
    <i r="1">
      <x v="2"/>
    </i>
    <i r="2">
      <x v="100"/>
    </i>
    <i r="1">
      <x v="3"/>
    </i>
    <i r="2">
      <x v="100"/>
    </i>
    <i>
      <x v="53"/>
    </i>
    <i r="1">
      <x v="2"/>
    </i>
    <i r="2">
      <x v="102"/>
    </i>
    <i r="1">
      <x v="3"/>
    </i>
    <i r="2">
      <x v="102"/>
    </i>
    <i>
      <x v="54"/>
    </i>
    <i r="1">
      <x v="1"/>
    </i>
    <i r="2">
      <x v="104"/>
    </i>
    <i r="1">
      <x v="2"/>
    </i>
    <i r="2">
      <x v="103"/>
    </i>
    <i>
      <x v="55"/>
    </i>
    <i r="1">
      <x v="2"/>
    </i>
    <i r="2">
      <x v="106"/>
    </i>
    <i>
      <x v="56"/>
    </i>
    <i r="1">
      <x v="1"/>
    </i>
    <i r="2">
      <x v="108"/>
    </i>
    <i r="1">
      <x v="2"/>
    </i>
    <i r="2">
      <x v="107"/>
    </i>
    <i>
      <x v="57"/>
    </i>
    <i r="1">
      <x v="2"/>
    </i>
    <i r="2">
      <x v="7"/>
    </i>
    <i r="1">
      <x v="3"/>
    </i>
    <i r="2">
      <x v="7"/>
    </i>
    <i r="2">
      <x v="8"/>
    </i>
    <i r="2">
      <x v="10"/>
    </i>
    <i>
      <x v="58"/>
    </i>
    <i r="1">
      <x v="1"/>
    </i>
    <i r="2">
      <x v="110"/>
    </i>
    <i r="1">
      <x v="2"/>
    </i>
    <i r="2">
      <x v="109"/>
    </i>
    <i>
      <x v="59"/>
    </i>
    <i r="1">
      <x v="4"/>
    </i>
    <i r="2">
      <x v="44"/>
    </i>
    <i>
      <x v="60"/>
    </i>
    <i r="1">
      <x v="1"/>
    </i>
    <i r="2">
      <x v="113"/>
    </i>
    <i r="1">
      <x v="2"/>
    </i>
    <i r="2">
      <x v="112"/>
    </i>
    <i>
      <x v="61"/>
    </i>
    <i r="1">
      <x v="2"/>
    </i>
    <i r="2">
      <x v="115"/>
    </i>
    <i>
      <x v="62"/>
    </i>
    <i r="1">
      <x v="2"/>
    </i>
    <i r="2">
      <x v="117"/>
    </i>
    <i r="1">
      <x v="4"/>
    </i>
    <i r="2">
      <x v="86"/>
    </i>
    <i>
      <x v="63"/>
    </i>
    <i r="1">
      <x v="2"/>
    </i>
    <i r="2">
      <x v="5"/>
    </i>
    <i r="1">
      <x v="3"/>
    </i>
    <i r="2">
      <x v="5"/>
    </i>
    <i>
      <x v="64"/>
    </i>
    <i r="1">
      <x v="1"/>
    </i>
    <i r="2">
      <x v="118"/>
    </i>
    <i>
      <x v="65"/>
    </i>
    <i r="1">
      <x v="2"/>
    </i>
    <i r="2">
      <x v="64"/>
    </i>
    <i>
      <x v="66"/>
    </i>
    <i r="1">
      <x v="1"/>
    </i>
    <i r="2">
      <x v="120"/>
    </i>
    <i r="1">
      <x v="2"/>
    </i>
    <i r="2">
      <x v="119"/>
    </i>
    <i>
      <x v="67"/>
    </i>
    <i r="1">
      <x v="1"/>
    </i>
    <i r="2">
      <x v="126"/>
    </i>
    <i r="1">
      <x v="2"/>
    </i>
    <i r="2">
      <x v="125"/>
    </i>
    <i>
      <x v="68"/>
    </i>
    <i r="1">
      <x v="1"/>
    </i>
    <i r="2">
      <x v="28"/>
    </i>
    <i r="1">
      <x v="2"/>
    </i>
    <i r="2">
      <x v="29"/>
    </i>
    <i r="1">
      <x v="3"/>
    </i>
    <i r="2">
      <x v="31"/>
    </i>
    <i r="1">
      <x v="4"/>
    </i>
    <i r="2">
      <x v="30"/>
    </i>
    <i>
      <x v="69"/>
    </i>
    <i r="1">
      <x v="2"/>
    </i>
    <i r="2">
      <x v="132"/>
    </i>
    <i r="1">
      <x v="3"/>
    </i>
    <i r="2">
      <x v="132"/>
    </i>
    <i>
      <x v="70"/>
    </i>
    <i r="1">
      <x v="1"/>
    </i>
    <i r="2">
      <x v="61"/>
    </i>
    <i>
      <x v="71"/>
    </i>
    <i r="1">
      <x v="4"/>
    </i>
    <i r="2">
      <x v="50"/>
    </i>
    <i>
      <x v="72"/>
    </i>
    <i r="1">
      <x v="3"/>
    </i>
    <i r="2">
      <x v="35"/>
    </i>
    <i r="2">
      <x v="82"/>
    </i>
    <i r="2">
      <x v="83"/>
    </i>
    <i>
      <x v="73"/>
    </i>
    <i r="1">
      <x v="2"/>
    </i>
    <i r="2">
      <x v="134"/>
    </i>
    <i r="1">
      <x v="4"/>
    </i>
    <i r="2">
      <x v="133"/>
    </i>
    <i>
      <x v="74"/>
    </i>
    <i r="1">
      <x v="4"/>
    </i>
    <i r="2">
      <x v="135"/>
    </i>
    <i>
      <x v="75"/>
    </i>
    <i r="1">
      <x v="2"/>
    </i>
    <i r="2">
      <x v="13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2019-20" fld="7" baseField="0" baseItem="0"/>
    <dataField name="Sum of 2020-21" fld="8" baseField="0" baseItem="0"/>
    <dataField name="Sum of 2021-22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CBC69D0-4BDE-407C-92B2-0E59E9FCD949}" name="Table2" displayName="Table2" ref="A6:M165" totalsRowCount="1" headerRowDxfId="17">
  <autoFilter ref="A6:M164" xr:uid="{3C6D5A09-F605-4DC7-ACC4-1BF4739BF1F2}"/>
  <sortState ref="A7:M164">
    <sortCondition descending="1" ref="K6:K164"/>
  </sortState>
  <tableColumns count="13">
    <tableColumn id="1" xr3:uid="{849D6990-FE9C-421D-B848-7222D2C5EA00}" name="College" totalsRowLabel="Total awards"/>
    <tableColumn id="2" xr3:uid="{4A994602-03B7-4F59-A3CE-E883D21F6F02}" name="TOP Code " dataDxfId="16"/>
    <tableColumn id="3" xr3:uid="{04712B66-E1E3-4E26-98A5-7A933E3F22E0}" name="TOP Title"/>
    <tableColumn id="4" xr3:uid="{FD053733-FC97-4A81-8EBD-BE378B1C45C5}" name="Vocational Status"/>
    <tableColumn id="5" xr3:uid="{8F9B9099-3848-409F-B3E3-B01BFE9AEEF5}" name="Program Banner Code"/>
    <tableColumn id="6" xr3:uid="{8A919D6E-EAAD-4B02-8E47-72465A4ADAF1}" name="Program Banner Title"/>
    <tableColumn id="7" xr3:uid="{A357FBBE-3755-46BE-B85D-B440679C9DB0}" name="Award Type"/>
    <tableColumn id="8" xr3:uid="{6FDA6525-12F4-446A-A736-F8287CB7F4DB}" name="2019-20" totalsRowFunction="sum" totalsRowDxfId="15" totalsRowCellStyle="Comma"/>
    <tableColumn id="9" xr3:uid="{538E0786-E6E8-456A-AAA8-9102D82B884A}" name="2020-21" totalsRowFunction="sum" totalsRowDxfId="14" totalsRowCellStyle="Comma"/>
    <tableColumn id="10" xr3:uid="{2492257A-9433-4659-978F-C4A3514617BA}" name="2021-22" totalsRowFunction="sum" totalsRowDxfId="13" totalsRowCellStyle="Comma"/>
    <tableColumn id="11" xr3:uid="{06086AEA-3816-4DD8-A9A7-662BDD71FD8D}" name="3-Year Average" dataDxfId="12">
      <calculatedColumnFormula>AVERAGE(H7:J7)</calculatedColumnFormula>
    </tableColumn>
    <tableColumn id="12" xr3:uid="{783E274E-4DC3-4435-91CB-394BD86DAB40}" name="Last 2 Year Change">
      <calculatedColumnFormula>J7-I7</calculatedColumnFormula>
    </tableColumn>
    <tableColumn id="13" xr3:uid="{BAAFE26A-CEF2-4A27-B18F-51D268DCFA62}" name="Last 2 Year Percent Change" dataDxfId="11" totalsRowDxfId="10" dataCellStyle="Percent">
      <calculatedColumnFormula>IF(I7 &gt; 0,L7/I7," ")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E50C921-89A0-4084-817C-99B66A98EFB0}" name="Table3" displayName="Table3" ref="A7:K155" totalsRowCount="1" headerRowDxfId="9">
  <autoFilter ref="A7:K154" xr:uid="{F80EB5D1-9DC9-4EC4-A7DB-CE3F19B6BE53}"/>
  <sortState ref="A8:K154">
    <sortCondition descending="1" ref="I7:I154"/>
  </sortState>
  <tableColumns count="11">
    <tableColumn id="1" xr3:uid="{319C3569-EF1C-40CF-9D16-33B6661A9837}" name="AWARD TYPE" totalsRowLabel="Total"/>
    <tableColumn id="2" xr3:uid="{83C1DBBD-C15D-424B-8589-613F10D6FDA3}" name="TOP CODE" dataDxfId="8"/>
    <tableColumn id="3" xr3:uid="{8E1F77C2-6B69-4372-A10A-2855F663CF1E}" name="TOP TITLE"/>
    <tableColumn id="4" xr3:uid="{0A0E1309-7500-4E21-B882-7C229AFA88E3}" name="TOP VOCATIONAL STATUS"/>
    <tableColumn id="5" xr3:uid="{A084E324-272C-4413-BB32-32B6EEE2A544}" name="PROGRAM_TITLE"/>
    <tableColumn id="6" xr3:uid="{BCE2E6C8-E353-4891-8C6B-C2A869EFDE8D}" name="2019-20" totalsRowFunction="sum" dataDxfId="6" totalsRowDxfId="7" dataCellStyle="Comma"/>
    <tableColumn id="7" xr3:uid="{84BF794B-A5EC-473C-AC3A-025C43DD00D4}" name="2020-21" totalsRowFunction="sum" dataDxfId="4" totalsRowDxfId="5" dataCellStyle="Comma"/>
    <tableColumn id="8" xr3:uid="{16BBFEC1-0AC1-4900-A635-73F937F68C49}" name="2021-22" totalsRowFunction="sum" dataDxfId="2" totalsRowDxfId="3" dataCellStyle="Comma"/>
    <tableColumn id="9" xr3:uid="{9B623E23-1874-444E-A4E0-8BCEC08CAC13}" name="3-Year Average" dataDxfId="1" dataCellStyle="Comma">
      <calculatedColumnFormula>AVERAGE(Table3[[#This Row],[2019-20]:[2021-22]])</calculatedColumnFormula>
    </tableColumn>
    <tableColumn id="10" xr3:uid="{891CD0B4-4779-411E-8FF2-03D97BF80293}" name="Change - Last 2 years " dataDxfId="0" dataCellStyle="Comma">
      <calculatedColumnFormula>Table3[[#This Row],[2021-22]]-Table3[[#This Row],[2020-21]]</calculatedColumnFormula>
    </tableColumn>
    <tableColumn id="11" xr3:uid="{71E60E59-75C1-4E3D-82C3-41BCA50709DB}" name="Percent Change - Last 2 Years" dataCellStyle="Percent">
      <calculatedColumnFormula>IF(Table3[[#This Row],[2020-21]] &lt; 1," ",Table3[[#This Row],[Change - Last 2 years ]]/Table3[[#This Row],[2020-21]])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5C08D-42B8-4F1D-868E-74C691021CDC}">
  <dimension ref="A2:M165"/>
  <sheetViews>
    <sheetView topLeftCell="A130" workbookViewId="0">
      <selection activeCell="F4" sqref="F4"/>
    </sheetView>
  </sheetViews>
  <sheetFormatPr defaultRowHeight="14.5" x14ac:dyDescent="0.35"/>
  <cols>
    <col min="1" max="1" width="9.26953125" customWidth="1"/>
    <col min="2" max="2" width="11.453125" customWidth="1"/>
    <col min="3" max="3" width="10.54296875" customWidth="1"/>
    <col min="4" max="4" width="17.453125" customWidth="1"/>
    <col min="5" max="5" width="21.1796875" customWidth="1"/>
    <col min="6" max="6" width="35.36328125" customWidth="1"/>
    <col min="7" max="7" width="34.26953125" customWidth="1"/>
    <col min="8" max="10" width="9.26953125" customWidth="1"/>
    <col min="11" max="13" width="12.90625" customWidth="1"/>
  </cols>
  <sheetData>
    <row r="2" spans="1:13" x14ac:dyDescent="0.35">
      <c r="A2" s="11" t="s">
        <v>451</v>
      </c>
      <c r="B2" s="11"/>
      <c r="C2" s="11"/>
      <c r="D2" s="11"/>
    </row>
    <row r="3" spans="1:13" x14ac:dyDescent="0.35">
      <c r="A3" s="11" t="s">
        <v>460</v>
      </c>
    </row>
    <row r="6" spans="1:13" s="6" customFormat="1" ht="58" x14ac:dyDescent="0.35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10" t="s">
        <v>5</v>
      </c>
      <c r="G6" s="5" t="s">
        <v>6</v>
      </c>
      <c r="H6" s="7" t="s">
        <v>7</v>
      </c>
      <c r="I6" s="7" t="s">
        <v>8</v>
      </c>
      <c r="J6" s="7" t="s">
        <v>395</v>
      </c>
      <c r="K6" s="8" t="s">
        <v>396</v>
      </c>
      <c r="L6" s="8" t="s">
        <v>397</v>
      </c>
      <c r="M6" s="8" t="s">
        <v>398</v>
      </c>
    </row>
    <row r="7" spans="1:13" x14ac:dyDescent="0.35">
      <c r="A7" t="s">
        <v>9</v>
      </c>
      <c r="B7" s="1" t="s">
        <v>374</v>
      </c>
      <c r="C7" t="s">
        <v>375</v>
      </c>
      <c r="D7" t="s">
        <v>27</v>
      </c>
      <c r="E7" t="s">
        <v>378</v>
      </c>
      <c r="F7" t="s">
        <v>377</v>
      </c>
      <c r="G7" t="s">
        <v>22</v>
      </c>
      <c r="H7">
        <v>256</v>
      </c>
      <c r="I7">
        <v>283</v>
      </c>
      <c r="J7">
        <v>247</v>
      </c>
      <c r="K7" s="9">
        <f t="shared" ref="K7:K38" si="0">AVERAGE(H7:J7)</f>
        <v>262</v>
      </c>
      <c r="L7">
        <f t="shared" ref="L7:L38" si="1">J7-I7</f>
        <v>-36</v>
      </c>
      <c r="M7" s="2">
        <f t="shared" ref="M7:M38" si="2">IF(I7 &gt; 0,L7/I7," ")</f>
        <v>-0.12720848056537101</v>
      </c>
    </row>
    <row r="8" spans="1:13" x14ac:dyDescent="0.35">
      <c r="A8" t="s">
        <v>9</v>
      </c>
      <c r="B8" s="1" t="s">
        <v>374</v>
      </c>
      <c r="C8" t="s">
        <v>375</v>
      </c>
      <c r="D8" t="s">
        <v>27</v>
      </c>
      <c r="E8" t="s">
        <v>381</v>
      </c>
      <c r="F8" t="s">
        <v>382</v>
      </c>
      <c r="G8" t="s">
        <v>22</v>
      </c>
      <c r="H8">
        <v>195</v>
      </c>
      <c r="I8">
        <v>181</v>
      </c>
      <c r="J8">
        <v>118</v>
      </c>
      <c r="K8" s="9">
        <f t="shared" si="0"/>
        <v>164.66666666666666</v>
      </c>
      <c r="L8">
        <f t="shared" si="1"/>
        <v>-63</v>
      </c>
      <c r="M8" s="2">
        <f t="shared" si="2"/>
        <v>-0.34806629834254144</v>
      </c>
    </row>
    <row r="9" spans="1:13" x14ac:dyDescent="0.35">
      <c r="A9" t="s">
        <v>9</v>
      </c>
      <c r="B9" s="1" t="s">
        <v>374</v>
      </c>
      <c r="C9" t="s">
        <v>375</v>
      </c>
      <c r="D9" t="s">
        <v>27</v>
      </c>
      <c r="E9" t="s">
        <v>379</v>
      </c>
      <c r="F9" t="s">
        <v>380</v>
      </c>
      <c r="G9" t="s">
        <v>22</v>
      </c>
      <c r="H9">
        <v>144</v>
      </c>
      <c r="I9">
        <v>157</v>
      </c>
      <c r="J9">
        <v>115</v>
      </c>
      <c r="K9" s="9">
        <f t="shared" si="0"/>
        <v>138.66666666666666</v>
      </c>
      <c r="L9">
        <f t="shared" si="1"/>
        <v>-42</v>
      </c>
      <c r="M9" s="2">
        <f t="shared" si="2"/>
        <v>-0.26751592356687898</v>
      </c>
    </row>
    <row r="10" spans="1:13" x14ac:dyDescent="0.35">
      <c r="A10" t="s">
        <v>9</v>
      </c>
      <c r="B10" s="1" t="s">
        <v>96</v>
      </c>
      <c r="C10" t="s">
        <v>97</v>
      </c>
      <c r="D10" t="s">
        <v>12</v>
      </c>
      <c r="E10" t="s">
        <v>100</v>
      </c>
      <c r="F10" t="s">
        <v>101</v>
      </c>
      <c r="G10" t="s">
        <v>22</v>
      </c>
      <c r="H10">
        <v>130</v>
      </c>
      <c r="I10">
        <v>117</v>
      </c>
      <c r="J10">
        <v>150</v>
      </c>
      <c r="K10" s="9">
        <f t="shared" si="0"/>
        <v>132.33333333333334</v>
      </c>
      <c r="L10">
        <f t="shared" si="1"/>
        <v>33</v>
      </c>
      <c r="M10" s="2">
        <f t="shared" si="2"/>
        <v>0.28205128205128205</v>
      </c>
    </row>
    <row r="11" spans="1:13" x14ac:dyDescent="0.35">
      <c r="A11" t="s">
        <v>9</v>
      </c>
      <c r="B11" s="1" t="s">
        <v>310</v>
      </c>
      <c r="C11" t="s">
        <v>311</v>
      </c>
      <c r="D11" t="s">
        <v>27</v>
      </c>
      <c r="E11" t="s">
        <v>312</v>
      </c>
      <c r="F11" t="s">
        <v>313</v>
      </c>
      <c r="G11" t="s">
        <v>30</v>
      </c>
      <c r="H11">
        <v>123</v>
      </c>
      <c r="I11">
        <v>135</v>
      </c>
      <c r="J11">
        <v>97</v>
      </c>
      <c r="K11" s="9">
        <f t="shared" si="0"/>
        <v>118.33333333333333</v>
      </c>
      <c r="L11">
        <f t="shared" si="1"/>
        <v>-38</v>
      </c>
      <c r="M11" s="2">
        <f t="shared" si="2"/>
        <v>-0.2814814814814815</v>
      </c>
    </row>
    <row r="12" spans="1:13" x14ac:dyDescent="0.35">
      <c r="A12" t="s">
        <v>9</v>
      </c>
      <c r="B12" s="1" t="s">
        <v>40</v>
      </c>
      <c r="C12" t="s">
        <v>41</v>
      </c>
      <c r="D12" t="s">
        <v>12</v>
      </c>
      <c r="E12" t="s">
        <v>42</v>
      </c>
      <c r="F12" t="s">
        <v>43</v>
      </c>
      <c r="G12" t="s">
        <v>30</v>
      </c>
      <c r="H12">
        <v>122</v>
      </c>
      <c r="I12">
        <v>114</v>
      </c>
      <c r="J12">
        <v>99</v>
      </c>
      <c r="K12" s="9">
        <f t="shared" si="0"/>
        <v>111.66666666666667</v>
      </c>
      <c r="L12">
        <f t="shared" si="1"/>
        <v>-15</v>
      </c>
      <c r="M12" s="2">
        <f t="shared" si="2"/>
        <v>-0.13157894736842105</v>
      </c>
    </row>
    <row r="13" spans="1:13" x14ac:dyDescent="0.35">
      <c r="A13" t="s">
        <v>9</v>
      </c>
      <c r="B13" s="1" t="s">
        <v>229</v>
      </c>
      <c r="C13" t="s">
        <v>230</v>
      </c>
      <c r="D13" t="s">
        <v>12</v>
      </c>
      <c r="E13" t="s">
        <v>231</v>
      </c>
      <c r="F13" t="s">
        <v>232</v>
      </c>
      <c r="G13" t="s">
        <v>233</v>
      </c>
      <c r="H13">
        <v>61</v>
      </c>
      <c r="I13">
        <v>73</v>
      </c>
      <c r="J13">
        <v>76</v>
      </c>
      <c r="K13" s="9">
        <f t="shared" si="0"/>
        <v>70</v>
      </c>
      <c r="L13">
        <f t="shared" si="1"/>
        <v>3</v>
      </c>
      <c r="M13" s="2">
        <f t="shared" si="2"/>
        <v>4.1095890410958902E-2</v>
      </c>
    </row>
    <row r="14" spans="1:13" x14ac:dyDescent="0.35">
      <c r="A14" t="s">
        <v>9</v>
      </c>
      <c r="B14" s="1" t="s">
        <v>316</v>
      </c>
      <c r="C14" t="s">
        <v>317</v>
      </c>
      <c r="D14" t="s">
        <v>27</v>
      </c>
      <c r="E14" t="s">
        <v>318</v>
      </c>
      <c r="F14" t="s">
        <v>447</v>
      </c>
      <c r="G14" t="s">
        <v>15</v>
      </c>
      <c r="H14">
        <v>64</v>
      </c>
      <c r="I14">
        <v>70</v>
      </c>
      <c r="J14">
        <v>53</v>
      </c>
      <c r="K14" s="9">
        <f t="shared" si="0"/>
        <v>62.333333333333336</v>
      </c>
      <c r="L14">
        <f t="shared" si="1"/>
        <v>-17</v>
      </c>
      <c r="M14" s="2">
        <f t="shared" si="2"/>
        <v>-0.24285714285714285</v>
      </c>
    </row>
    <row r="15" spans="1:13" x14ac:dyDescent="0.35">
      <c r="A15" t="s">
        <v>9</v>
      </c>
      <c r="B15" s="1" t="s">
        <v>193</v>
      </c>
      <c r="C15" t="s">
        <v>194</v>
      </c>
      <c r="D15" t="s">
        <v>12</v>
      </c>
      <c r="E15" t="s">
        <v>195</v>
      </c>
      <c r="F15" t="s">
        <v>196</v>
      </c>
      <c r="G15" t="s">
        <v>30</v>
      </c>
      <c r="H15">
        <v>38</v>
      </c>
      <c r="I15">
        <v>64</v>
      </c>
      <c r="J15">
        <v>53</v>
      </c>
      <c r="K15" s="9">
        <f t="shared" si="0"/>
        <v>51.666666666666664</v>
      </c>
      <c r="L15">
        <f t="shared" si="1"/>
        <v>-11</v>
      </c>
      <c r="M15" s="2">
        <f t="shared" si="2"/>
        <v>-0.171875</v>
      </c>
    </row>
    <row r="16" spans="1:13" x14ac:dyDescent="0.35">
      <c r="A16" t="s">
        <v>9</v>
      </c>
      <c r="B16" s="1" t="s">
        <v>275</v>
      </c>
      <c r="C16" t="s">
        <v>276</v>
      </c>
      <c r="D16" t="s">
        <v>27</v>
      </c>
      <c r="E16" t="s">
        <v>277</v>
      </c>
      <c r="F16" t="s">
        <v>278</v>
      </c>
      <c r="G16" t="s">
        <v>30</v>
      </c>
      <c r="H16">
        <v>52</v>
      </c>
      <c r="I16">
        <v>61</v>
      </c>
      <c r="J16">
        <v>27</v>
      </c>
      <c r="K16" s="9">
        <f t="shared" si="0"/>
        <v>46.666666666666664</v>
      </c>
      <c r="L16">
        <f t="shared" si="1"/>
        <v>-34</v>
      </c>
      <c r="M16" s="2">
        <f t="shared" si="2"/>
        <v>-0.55737704918032782</v>
      </c>
    </row>
    <row r="17" spans="1:13" x14ac:dyDescent="0.35">
      <c r="A17" t="s">
        <v>9</v>
      </c>
      <c r="B17" s="1" t="s">
        <v>294</v>
      </c>
      <c r="C17" t="s">
        <v>295</v>
      </c>
      <c r="D17" t="s">
        <v>27</v>
      </c>
      <c r="E17" t="s">
        <v>296</v>
      </c>
      <c r="F17" t="s">
        <v>297</v>
      </c>
      <c r="G17" t="s">
        <v>30</v>
      </c>
      <c r="H17">
        <v>57</v>
      </c>
      <c r="I17">
        <v>42</v>
      </c>
      <c r="J17">
        <v>28</v>
      </c>
      <c r="K17" s="9">
        <f t="shared" si="0"/>
        <v>42.333333333333336</v>
      </c>
      <c r="L17">
        <f t="shared" si="1"/>
        <v>-14</v>
      </c>
      <c r="M17" s="2">
        <f t="shared" si="2"/>
        <v>-0.33333333333333331</v>
      </c>
    </row>
    <row r="18" spans="1:13" x14ac:dyDescent="0.35">
      <c r="A18" t="s">
        <v>9</v>
      </c>
      <c r="B18" s="1" t="s">
        <v>365</v>
      </c>
      <c r="C18" t="s">
        <v>366</v>
      </c>
      <c r="D18" t="s">
        <v>27</v>
      </c>
      <c r="E18" t="s">
        <v>367</v>
      </c>
      <c r="F18" t="s">
        <v>368</v>
      </c>
      <c r="G18" t="s">
        <v>30</v>
      </c>
      <c r="H18">
        <v>35</v>
      </c>
      <c r="I18">
        <v>42</v>
      </c>
      <c r="J18">
        <v>31</v>
      </c>
      <c r="K18" s="9">
        <f t="shared" si="0"/>
        <v>36</v>
      </c>
      <c r="L18">
        <f t="shared" si="1"/>
        <v>-11</v>
      </c>
      <c r="M18" s="2">
        <f t="shared" si="2"/>
        <v>-0.26190476190476192</v>
      </c>
    </row>
    <row r="19" spans="1:13" x14ac:dyDescent="0.35">
      <c r="A19" t="s">
        <v>9</v>
      </c>
      <c r="B19" s="1" t="s">
        <v>332</v>
      </c>
      <c r="C19" t="s">
        <v>333</v>
      </c>
      <c r="D19" t="s">
        <v>27</v>
      </c>
      <c r="E19" t="s">
        <v>334</v>
      </c>
      <c r="F19" t="s">
        <v>335</v>
      </c>
      <c r="G19" t="s">
        <v>30</v>
      </c>
      <c r="H19">
        <v>46</v>
      </c>
      <c r="I19">
        <v>37</v>
      </c>
      <c r="J19">
        <v>24</v>
      </c>
      <c r="K19" s="9">
        <f t="shared" si="0"/>
        <v>35.666666666666664</v>
      </c>
      <c r="L19">
        <f t="shared" si="1"/>
        <v>-13</v>
      </c>
      <c r="M19" s="2">
        <f t="shared" si="2"/>
        <v>-0.35135135135135137</v>
      </c>
    </row>
    <row r="20" spans="1:13" x14ac:dyDescent="0.35">
      <c r="A20" t="s">
        <v>9</v>
      </c>
      <c r="B20" s="1" t="s">
        <v>61</v>
      </c>
      <c r="C20" t="s">
        <v>62</v>
      </c>
      <c r="D20" t="s">
        <v>27</v>
      </c>
      <c r="E20" t="s">
        <v>63</v>
      </c>
      <c r="F20" t="s">
        <v>64</v>
      </c>
      <c r="G20" t="s">
        <v>30</v>
      </c>
      <c r="H20">
        <v>42</v>
      </c>
      <c r="I20">
        <v>27</v>
      </c>
      <c r="J20">
        <v>31</v>
      </c>
      <c r="K20" s="9">
        <f t="shared" si="0"/>
        <v>33.333333333333336</v>
      </c>
      <c r="L20">
        <f t="shared" si="1"/>
        <v>4</v>
      </c>
      <c r="M20" s="2">
        <f t="shared" si="2"/>
        <v>0.14814814814814814</v>
      </c>
    </row>
    <row r="21" spans="1:13" x14ac:dyDescent="0.35">
      <c r="A21" t="s">
        <v>9</v>
      </c>
      <c r="B21" s="1" t="s">
        <v>410</v>
      </c>
      <c r="C21" t="s">
        <v>411</v>
      </c>
      <c r="D21" t="s">
        <v>12</v>
      </c>
      <c r="E21" t="s">
        <v>418</v>
      </c>
      <c r="F21" t="s">
        <v>419</v>
      </c>
      <c r="G21" t="s">
        <v>401</v>
      </c>
      <c r="H21">
        <v>0</v>
      </c>
      <c r="I21">
        <v>54</v>
      </c>
      <c r="J21">
        <v>40</v>
      </c>
      <c r="K21" s="9">
        <f t="shared" si="0"/>
        <v>31.333333333333332</v>
      </c>
      <c r="L21">
        <f t="shared" si="1"/>
        <v>-14</v>
      </c>
      <c r="M21" s="2">
        <f t="shared" si="2"/>
        <v>-0.25925925925925924</v>
      </c>
    </row>
    <row r="22" spans="1:13" x14ac:dyDescent="0.35">
      <c r="A22" t="s">
        <v>9</v>
      </c>
      <c r="B22" s="1" t="s">
        <v>420</v>
      </c>
      <c r="C22" t="s">
        <v>421</v>
      </c>
      <c r="D22" t="s">
        <v>12</v>
      </c>
      <c r="E22" t="s">
        <v>422</v>
      </c>
      <c r="F22" t="s">
        <v>423</v>
      </c>
      <c r="G22" t="s">
        <v>401</v>
      </c>
      <c r="H22">
        <v>56</v>
      </c>
      <c r="I22">
        <v>24</v>
      </c>
      <c r="J22">
        <v>13</v>
      </c>
      <c r="K22" s="9">
        <f t="shared" si="0"/>
        <v>31</v>
      </c>
      <c r="L22">
        <f t="shared" si="1"/>
        <v>-11</v>
      </c>
      <c r="M22" s="2">
        <f t="shared" si="2"/>
        <v>-0.45833333333333331</v>
      </c>
    </row>
    <row r="23" spans="1:13" x14ac:dyDescent="0.35">
      <c r="A23" t="s">
        <v>9</v>
      </c>
      <c r="B23" s="1" t="s">
        <v>112</v>
      </c>
      <c r="C23" t="s">
        <v>113</v>
      </c>
      <c r="D23" t="s">
        <v>12</v>
      </c>
      <c r="E23" t="s">
        <v>117</v>
      </c>
      <c r="F23" t="s">
        <v>115</v>
      </c>
      <c r="G23" t="s">
        <v>22</v>
      </c>
      <c r="H23">
        <v>35</v>
      </c>
      <c r="I23">
        <v>57</v>
      </c>
      <c r="J23">
        <v>0</v>
      </c>
      <c r="K23" s="9">
        <f t="shared" si="0"/>
        <v>30.666666666666668</v>
      </c>
      <c r="L23">
        <f t="shared" si="1"/>
        <v>-57</v>
      </c>
      <c r="M23" s="2">
        <f t="shared" si="2"/>
        <v>-1</v>
      </c>
    </row>
    <row r="24" spans="1:13" x14ac:dyDescent="0.35">
      <c r="A24" t="s">
        <v>9</v>
      </c>
      <c r="B24" s="1" t="s">
        <v>10</v>
      </c>
      <c r="C24" t="s">
        <v>11</v>
      </c>
      <c r="D24" t="s">
        <v>12</v>
      </c>
      <c r="E24" t="s">
        <v>13</v>
      </c>
      <c r="F24" t="s">
        <v>14</v>
      </c>
      <c r="G24" t="s">
        <v>15</v>
      </c>
      <c r="H24">
        <v>26</v>
      </c>
      <c r="I24">
        <v>26</v>
      </c>
      <c r="J24">
        <v>26</v>
      </c>
      <c r="K24" s="9">
        <f t="shared" si="0"/>
        <v>26</v>
      </c>
      <c r="L24">
        <f t="shared" si="1"/>
        <v>0</v>
      </c>
      <c r="M24" s="2">
        <f t="shared" si="2"/>
        <v>0</v>
      </c>
    </row>
    <row r="25" spans="1:13" x14ac:dyDescent="0.35">
      <c r="A25" t="s">
        <v>9</v>
      </c>
      <c r="B25" s="1" t="s">
        <v>33</v>
      </c>
      <c r="C25" t="s">
        <v>34</v>
      </c>
      <c r="D25" t="s">
        <v>12</v>
      </c>
      <c r="E25" t="s">
        <v>35</v>
      </c>
      <c r="F25" t="s">
        <v>34</v>
      </c>
      <c r="G25" t="s">
        <v>15</v>
      </c>
      <c r="H25">
        <v>25</v>
      </c>
      <c r="I25">
        <v>28</v>
      </c>
      <c r="J25">
        <v>24</v>
      </c>
      <c r="K25" s="9">
        <f t="shared" si="0"/>
        <v>25.666666666666668</v>
      </c>
      <c r="L25">
        <f t="shared" si="1"/>
        <v>-4</v>
      </c>
      <c r="M25" s="2">
        <f t="shared" si="2"/>
        <v>-0.14285714285714285</v>
      </c>
    </row>
    <row r="26" spans="1:13" x14ac:dyDescent="0.35">
      <c r="A26" t="s">
        <v>9</v>
      </c>
      <c r="B26" s="1" t="s">
        <v>248</v>
      </c>
      <c r="C26" t="s">
        <v>249</v>
      </c>
      <c r="D26" t="s">
        <v>27</v>
      </c>
      <c r="E26" t="s">
        <v>250</v>
      </c>
      <c r="F26" t="s">
        <v>251</v>
      </c>
      <c r="G26" t="s">
        <v>30</v>
      </c>
      <c r="H26">
        <v>15</v>
      </c>
      <c r="I26">
        <v>27</v>
      </c>
      <c r="J26">
        <v>33</v>
      </c>
      <c r="K26" s="9">
        <f t="shared" si="0"/>
        <v>25</v>
      </c>
      <c r="L26">
        <f t="shared" si="1"/>
        <v>6</v>
      </c>
      <c r="M26" s="2">
        <f t="shared" si="2"/>
        <v>0.22222222222222221</v>
      </c>
    </row>
    <row r="27" spans="1:13" x14ac:dyDescent="0.35">
      <c r="A27" t="s">
        <v>9</v>
      </c>
      <c r="B27" s="1" t="s">
        <v>238</v>
      </c>
      <c r="C27" t="s">
        <v>239</v>
      </c>
      <c r="D27" t="s">
        <v>27</v>
      </c>
      <c r="E27" t="s">
        <v>240</v>
      </c>
      <c r="F27" t="s">
        <v>241</v>
      </c>
      <c r="G27" t="s">
        <v>30</v>
      </c>
      <c r="H27">
        <v>19</v>
      </c>
      <c r="I27">
        <v>27</v>
      </c>
      <c r="J27">
        <v>28</v>
      </c>
      <c r="K27" s="9">
        <f t="shared" si="0"/>
        <v>24.666666666666668</v>
      </c>
      <c r="L27">
        <f t="shared" si="1"/>
        <v>1</v>
      </c>
      <c r="M27" s="2">
        <f t="shared" si="2"/>
        <v>3.7037037037037035E-2</v>
      </c>
    </row>
    <row r="28" spans="1:13" x14ac:dyDescent="0.35">
      <c r="A28" t="s">
        <v>9</v>
      </c>
      <c r="B28" s="1" t="s">
        <v>96</v>
      </c>
      <c r="C28" t="s">
        <v>97</v>
      </c>
      <c r="D28" t="s">
        <v>12</v>
      </c>
      <c r="E28" t="s">
        <v>428</v>
      </c>
      <c r="F28" t="s">
        <v>429</v>
      </c>
      <c r="G28" t="s">
        <v>401</v>
      </c>
      <c r="H28">
        <v>0</v>
      </c>
      <c r="I28">
        <v>0</v>
      </c>
      <c r="J28">
        <v>73</v>
      </c>
      <c r="K28" s="9">
        <f t="shared" si="0"/>
        <v>24.333333333333332</v>
      </c>
      <c r="L28">
        <f t="shared" si="1"/>
        <v>73</v>
      </c>
      <c r="M28" s="2" t="str">
        <f t="shared" si="2"/>
        <v xml:space="preserve"> </v>
      </c>
    </row>
    <row r="29" spans="1:13" x14ac:dyDescent="0.35">
      <c r="A29" t="s">
        <v>9</v>
      </c>
      <c r="B29" s="1" t="s">
        <v>310</v>
      </c>
      <c r="C29" t="s">
        <v>311</v>
      </c>
      <c r="D29" t="s">
        <v>27</v>
      </c>
      <c r="E29" t="s">
        <v>314</v>
      </c>
      <c r="F29" t="s">
        <v>315</v>
      </c>
      <c r="G29" t="s">
        <v>15</v>
      </c>
      <c r="H29">
        <v>14</v>
      </c>
      <c r="I29">
        <v>37</v>
      </c>
      <c r="J29">
        <v>22</v>
      </c>
      <c r="K29" s="9">
        <f t="shared" si="0"/>
        <v>24.333333333333332</v>
      </c>
      <c r="L29">
        <f t="shared" si="1"/>
        <v>-15</v>
      </c>
      <c r="M29" s="2">
        <f t="shared" si="2"/>
        <v>-0.40540540540540543</v>
      </c>
    </row>
    <row r="30" spans="1:13" x14ac:dyDescent="0.35">
      <c r="A30" t="s">
        <v>9</v>
      </c>
      <c r="B30" s="1" t="s">
        <v>258</v>
      </c>
      <c r="C30" t="s">
        <v>259</v>
      </c>
      <c r="D30" t="s">
        <v>12</v>
      </c>
      <c r="E30" t="s">
        <v>260</v>
      </c>
      <c r="F30" t="s">
        <v>261</v>
      </c>
      <c r="G30" t="s">
        <v>401</v>
      </c>
      <c r="H30">
        <v>0</v>
      </c>
      <c r="I30">
        <v>31</v>
      </c>
      <c r="J30">
        <v>39</v>
      </c>
      <c r="K30" s="9">
        <f t="shared" si="0"/>
        <v>23.333333333333332</v>
      </c>
      <c r="L30">
        <f t="shared" si="1"/>
        <v>8</v>
      </c>
      <c r="M30" s="2">
        <f t="shared" si="2"/>
        <v>0.25806451612903225</v>
      </c>
    </row>
    <row r="31" spans="1:13" x14ac:dyDescent="0.35">
      <c r="A31" t="s">
        <v>9</v>
      </c>
      <c r="B31" s="1" t="s">
        <v>197</v>
      </c>
      <c r="C31" t="s">
        <v>198</v>
      </c>
      <c r="D31" t="s">
        <v>12</v>
      </c>
      <c r="E31" t="s">
        <v>199</v>
      </c>
      <c r="F31" t="s">
        <v>200</v>
      </c>
      <c r="G31" t="s">
        <v>15</v>
      </c>
      <c r="H31">
        <v>23</v>
      </c>
      <c r="I31">
        <v>24</v>
      </c>
      <c r="J31">
        <v>21</v>
      </c>
      <c r="K31" s="9">
        <f t="shared" si="0"/>
        <v>22.666666666666668</v>
      </c>
      <c r="L31">
        <f t="shared" si="1"/>
        <v>-3</v>
      </c>
      <c r="M31" s="2">
        <f t="shared" si="2"/>
        <v>-0.125</v>
      </c>
    </row>
    <row r="32" spans="1:13" x14ac:dyDescent="0.35">
      <c r="A32" t="s">
        <v>9</v>
      </c>
      <c r="B32" s="1" t="s">
        <v>40</v>
      </c>
      <c r="C32" t="s">
        <v>41</v>
      </c>
      <c r="D32" t="s">
        <v>12</v>
      </c>
      <c r="E32" t="s">
        <v>44</v>
      </c>
      <c r="F32" t="s">
        <v>41</v>
      </c>
      <c r="G32" t="s">
        <v>15</v>
      </c>
      <c r="H32">
        <v>14</v>
      </c>
      <c r="I32">
        <v>31</v>
      </c>
      <c r="J32">
        <v>22</v>
      </c>
      <c r="K32" s="9">
        <f t="shared" si="0"/>
        <v>22.333333333333332</v>
      </c>
      <c r="L32">
        <f t="shared" si="1"/>
        <v>-9</v>
      </c>
      <c r="M32" s="2">
        <f t="shared" si="2"/>
        <v>-0.29032258064516131</v>
      </c>
    </row>
    <row r="33" spans="1:13" x14ac:dyDescent="0.35">
      <c r="A33" t="s">
        <v>9</v>
      </c>
      <c r="B33" s="1" t="s">
        <v>275</v>
      </c>
      <c r="C33" t="s">
        <v>276</v>
      </c>
      <c r="D33" t="s">
        <v>27</v>
      </c>
      <c r="E33" t="s">
        <v>279</v>
      </c>
      <c r="F33" t="s">
        <v>280</v>
      </c>
      <c r="G33" t="s">
        <v>15</v>
      </c>
      <c r="H33">
        <v>19</v>
      </c>
      <c r="I33">
        <v>27</v>
      </c>
      <c r="J33">
        <v>21</v>
      </c>
      <c r="K33" s="9">
        <f t="shared" si="0"/>
        <v>22.333333333333332</v>
      </c>
      <c r="L33">
        <f t="shared" si="1"/>
        <v>-6</v>
      </c>
      <c r="M33" s="2">
        <f t="shared" si="2"/>
        <v>-0.22222222222222221</v>
      </c>
    </row>
    <row r="34" spans="1:13" x14ac:dyDescent="0.35">
      <c r="A34" t="s">
        <v>9</v>
      </c>
      <c r="B34" s="1" t="s">
        <v>208</v>
      </c>
      <c r="C34" t="s">
        <v>209</v>
      </c>
      <c r="D34" t="s">
        <v>12</v>
      </c>
      <c r="E34" t="s">
        <v>210</v>
      </c>
      <c r="F34" t="s">
        <v>209</v>
      </c>
      <c r="G34" t="s">
        <v>15</v>
      </c>
      <c r="H34">
        <v>23</v>
      </c>
      <c r="I34">
        <v>18</v>
      </c>
      <c r="J34">
        <v>23</v>
      </c>
      <c r="K34" s="9">
        <f t="shared" si="0"/>
        <v>21.333333333333332</v>
      </c>
      <c r="L34">
        <f t="shared" si="1"/>
        <v>5</v>
      </c>
      <c r="M34" s="2">
        <f t="shared" si="2"/>
        <v>0.27777777777777779</v>
      </c>
    </row>
    <row r="35" spans="1:13" x14ac:dyDescent="0.35">
      <c r="A35" t="s">
        <v>9</v>
      </c>
      <c r="B35" s="1" t="s">
        <v>61</v>
      </c>
      <c r="C35" t="s">
        <v>62</v>
      </c>
      <c r="D35" t="s">
        <v>27</v>
      </c>
      <c r="E35" t="s">
        <v>65</v>
      </c>
      <c r="F35" t="s">
        <v>66</v>
      </c>
      <c r="G35" t="s">
        <v>15</v>
      </c>
      <c r="H35">
        <v>21</v>
      </c>
      <c r="I35">
        <v>25</v>
      </c>
      <c r="J35">
        <v>17</v>
      </c>
      <c r="K35" s="9">
        <f t="shared" si="0"/>
        <v>21</v>
      </c>
      <c r="L35">
        <f t="shared" si="1"/>
        <v>-8</v>
      </c>
      <c r="M35" s="2">
        <f t="shared" si="2"/>
        <v>-0.32</v>
      </c>
    </row>
    <row r="36" spans="1:13" x14ac:dyDescent="0.35">
      <c r="A36" t="s">
        <v>9</v>
      </c>
      <c r="B36" s="1" t="s">
        <v>177</v>
      </c>
      <c r="C36" t="s">
        <v>178</v>
      </c>
      <c r="D36" t="s">
        <v>12</v>
      </c>
      <c r="E36" t="s">
        <v>179</v>
      </c>
      <c r="F36" t="s">
        <v>180</v>
      </c>
      <c r="G36" t="s">
        <v>15</v>
      </c>
      <c r="H36">
        <v>18</v>
      </c>
      <c r="I36">
        <v>25</v>
      </c>
      <c r="J36">
        <v>20</v>
      </c>
      <c r="K36" s="9">
        <f t="shared" si="0"/>
        <v>21</v>
      </c>
      <c r="L36">
        <f t="shared" si="1"/>
        <v>-5</v>
      </c>
      <c r="M36" s="2">
        <f t="shared" si="2"/>
        <v>-0.2</v>
      </c>
    </row>
    <row r="37" spans="1:13" x14ac:dyDescent="0.35">
      <c r="A37" t="s">
        <v>9</v>
      </c>
      <c r="B37" s="1" t="s">
        <v>383</v>
      </c>
      <c r="C37" t="s">
        <v>384</v>
      </c>
      <c r="D37" t="s">
        <v>27</v>
      </c>
      <c r="E37" t="s">
        <v>387</v>
      </c>
      <c r="F37" t="s">
        <v>388</v>
      </c>
      <c r="G37" t="s">
        <v>401</v>
      </c>
      <c r="H37">
        <v>19</v>
      </c>
      <c r="I37">
        <v>27</v>
      </c>
      <c r="J37">
        <v>16</v>
      </c>
      <c r="K37" s="9">
        <f t="shared" si="0"/>
        <v>20.666666666666668</v>
      </c>
      <c r="L37">
        <f t="shared" si="1"/>
        <v>-11</v>
      </c>
      <c r="M37" s="2">
        <f t="shared" si="2"/>
        <v>-0.40740740740740738</v>
      </c>
    </row>
    <row r="38" spans="1:13" x14ac:dyDescent="0.35">
      <c r="A38" t="s">
        <v>9</v>
      </c>
      <c r="B38" s="1" t="s">
        <v>25</v>
      </c>
      <c r="C38" t="s">
        <v>26</v>
      </c>
      <c r="D38" t="s">
        <v>27</v>
      </c>
      <c r="E38" t="s">
        <v>28</v>
      </c>
      <c r="F38" t="s">
        <v>29</v>
      </c>
      <c r="G38" t="s">
        <v>30</v>
      </c>
      <c r="H38">
        <v>22</v>
      </c>
      <c r="I38">
        <v>25</v>
      </c>
      <c r="J38">
        <v>14</v>
      </c>
      <c r="K38" s="9">
        <f t="shared" si="0"/>
        <v>20.333333333333332</v>
      </c>
      <c r="L38">
        <f t="shared" si="1"/>
        <v>-11</v>
      </c>
      <c r="M38" s="2">
        <f t="shared" si="2"/>
        <v>-0.44</v>
      </c>
    </row>
    <row r="39" spans="1:13" x14ac:dyDescent="0.35">
      <c r="A39" t="s">
        <v>9</v>
      </c>
      <c r="B39" s="1" t="s">
        <v>360</v>
      </c>
      <c r="C39" t="s">
        <v>361</v>
      </c>
      <c r="D39" t="s">
        <v>27</v>
      </c>
      <c r="E39" t="s">
        <v>362</v>
      </c>
      <c r="F39" t="s">
        <v>363</v>
      </c>
      <c r="G39" t="s">
        <v>30</v>
      </c>
      <c r="H39">
        <v>20</v>
      </c>
      <c r="I39">
        <v>25</v>
      </c>
      <c r="J39">
        <v>15</v>
      </c>
      <c r="K39" s="9">
        <f t="shared" ref="K39:K70" si="3">AVERAGE(H39:J39)</f>
        <v>20</v>
      </c>
      <c r="L39">
        <f t="shared" ref="L39:L70" si="4">J39-I39</f>
        <v>-10</v>
      </c>
      <c r="M39" s="2">
        <f t="shared" ref="M39:M70" si="5">IF(I39 &gt; 0,L39/I39," ")</f>
        <v>-0.4</v>
      </c>
    </row>
    <row r="40" spans="1:13" x14ac:dyDescent="0.35">
      <c r="A40" t="s">
        <v>9</v>
      </c>
      <c r="B40" s="1" t="s">
        <v>234</v>
      </c>
      <c r="C40" t="s">
        <v>235</v>
      </c>
      <c r="D40" t="s">
        <v>12</v>
      </c>
      <c r="E40" t="s">
        <v>236</v>
      </c>
      <c r="F40" t="s">
        <v>235</v>
      </c>
      <c r="G40" t="s">
        <v>15</v>
      </c>
      <c r="H40">
        <v>16</v>
      </c>
      <c r="I40">
        <v>25</v>
      </c>
      <c r="J40">
        <v>15</v>
      </c>
      <c r="K40" s="9">
        <f t="shared" si="3"/>
        <v>18.666666666666668</v>
      </c>
      <c r="L40">
        <f t="shared" si="4"/>
        <v>-10</v>
      </c>
      <c r="M40" s="2">
        <f t="shared" si="5"/>
        <v>-0.4</v>
      </c>
    </row>
    <row r="41" spans="1:13" x14ac:dyDescent="0.35">
      <c r="A41" t="s">
        <v>9</v>
      </c>
      <c r="B41" s="1" t="s">
        <v>275</v>
      </c>
      <c r="C41" t="s">
        <v>276</v>
      </c>
      <c r="D41" t="s">
        <v>27</v>
      </c>
      <c r="E41" t="s">
        <v>283</v>
      </c>
      <c r="F41" t="s">
        <v>284</v>
      </c>
      <c r="G41" t="s">
        <v>401</v>
      </c>
      <c r="H41">
        <v>0</v>
      </c>
      <c r="I41">
        <v>32</v>
      </c>
      <c r="J41">
        <v>23</v>
      </c>
      <c r="K41" s="9">
        <f t="shared" si="3"/>
        <v>18.333333333333332</v>
      </c>
      <c r="L41">
        <f t="shared" si="4"/>
        <v>-9</v>
      </c>
      <c r="M41" s="2">
        <f t="shared" si="5"/>
        <v>-0.28125</v>
      </c>
    </row>
    <row r="42" spans="1:13" x14ac:dyDescent="0.35">
      <c r="A42" t="s">
        <v>9</v>
      </c>
      <c r="B42" s="1" t="s">
        <v>383</v>
      </c>
      <c r="C42" t="s">
        <v>384</v>
      </c>
      <c r="D42" t="s">
        <v>27</v>
      </c>
      <c r="E42" t="s">
        <v>385</v>
      </c>
      <c r="F42" t="s">
        <v>386</v>
      </c>
      <c r="G42" t="s">
        <v>15</v>
      </c>
      <c r="H42">
        <v>21</v>
      </c>
      <c r="I42">
        <v>19</v>
      </c>
      <c r="J42">
        <v>14</v>
      </c>
      <c r="K42" s="9">
        <f t="shared" si="3"/>
        <v>18</v>
      </c>
      <c r="L42">
        <f t="shared" si="4"/>
        <v>-5</v>
      </c>
      <c r="M42" s="2">
        <f t="shared" si="5"/>
        <v>-0.26315789473684209</v>
      </c>
    </row>
    <row r="43" spans="1:13" x14ac:dyDescent="0.35">
      <c r="A43" t="s">
        <v>9</v>
      </c>
      <c r="B43" s="1" t="s">
        <v>365</v>
      </c>
      <c r="C43" t="s">
        <v>366</v>
      </c>
      <c r="D43" t="s">
        <v>27</v>
      </c>
      <c r="E43" t="s">
        <v>369</v>
      </c>
      <c r="F43" t="s">
        <v>366</v>
      </c>
      <c r="G43" t="s">
        <v>15</v>
      </c>
      <c r="H43">
        <v>10</v>
      </c>
      <c r="I43">
        <v>21</v>
      </c>
      <c r="J43">
        <v>19</v>
      </c>
      <c r="K43" s="9">
        <f t="shared" si="3"/>
        <v>16.666666666666668</v>
      </c>
      <c r="L43">
        <f t="shared" si="4"/>
        <v>-2</v>
      </c>
      <c r="M43" s="2">
        <f t="shared" si="5"/>
        <v>-9.5238095238095233E-2</v>
      </c>
    </row>
    <row r="44" spans="1:13" x14ac:dyDescent="0.35">
      <c r="A44" t="s">
        <v>9</v>
      </c>
      <c r="B44" s="1" t="s">
        <v>327</v>
      </c>
      <c r="C44" t="s">
        <v>328</v>
      </c>
      <c r="D44" t="s">
        <v>27</v>
      </c>
      <c r="E44" t="s">
        <v>329</v>
      </c>
      <c r="F44" t="s">
        <v>330</v>
      </c>
      <c r="G44" t="s">
        <v>30</v>
      </c>
      <c r="H44">
        <v>18</v>
      </c>
      <c r="I44">
        <v>11</v>
      </c>
      <c r="J44">
        <v>12</v>
      </c>
      <c r="K44" s="9">
        <f t="shared" si="3"/>
        <v>13.666666666666666</v>
      </c>
      <c r="L44">
        <f t="shared" si="4"/>
        <v>1</v>
      </c>
      <c r="M44" s="2">
        <f t="shared" si="5"/>
        <v>9.0909090909090912E-2</v>
      </c>
    </row>
    <row r="45" spans="1:13" x14ac:dyDescent="0.35">
      <c r="A45" t="s">
        <v>9</v>
      </c>
      <c r="B45" s="1" t="s">
        <v>242</v>
      </c>
      <c r="C45" t="s">
        <v>243</v>
      </c>
      <c r="D45" t="s">
        <v>12</v>
      </c>
      <c r="E45" t="s">
        <v>246</v>
      </c>
      <c r="F45" t="s">
        <v>247</v>
      </c>
      <c r="G45" t="s">
        <v>15</v>
      </c>
      <c r="H45">
        <v>9</v>
      </c>
      <c r="I45">
        <v>16</v>
      </c>
      <c r="J45">
        <v>14</v>
      </c>
      <c r="K45" s="9">
        <f t="shared" si="3"/>
        <v>13</v>
      </c>
      <c r="L45">
        <f t="shared" si="4"/>
        <v>-2</v>
      </c>
      <c r="M45" s="2">
        <f t="shared" si="5"/>
        <v>-0.125</v>
      </c>
    </row>
    <row r="46" spans="1:13" x14ac:dyDescent="0.35">
      <c r="A46" t="s">
        <v>9</v>
      </c>
      <c r="B46" s="1" t="s">
        <v>25</v>
      </c>
      <c r="C46" t="s">
        <v>26</v>
      </c>
      <c r="D46" t="s">
        <v>27</v>
      </c>
      <c r="E46" t="s">
        <v>31</v>
      </c>
      <c r="F46" t="s">
        <v>32</v>
      </c>
      <c r="G46" t="s">
        <v>15</v>
      </c>
      <c r="H46">
        <v>18</v>
      </c>
      <c r="I46">
        <v>16</v>
      </c>
      <c r="J46">
        <v>4</v>
      </c>
      <c r="K46" s="9">
        <f t="shared" si="3"/>
        <v>12.666666666666666</v>
      </c>
      <c r="L46">
        <f t="shared" si="4"/>
        <v>-12</v>
      </c>
      <c r="M46" s="2">
        <f t="shared" si="5"/>
        <v>-0.75</v>
      </c>
    </row>
    <row r="47" spans="1:13" x14ac:dyDescent="0.35">
      <c r="A47" t="s">
        <v>9</v>
      </c>
      <c r="B47" s="1" t="s">
        <v>348</v>
      </c>
      <c r="C47" t="s">
        <v>349</v>
      </c>
      <c r="D47" t="s">
        <v>12</v>
      </c>
      <c r="E47" t="s">
        <v>357</v>
      </c>
      <c r="F47" t="s">
        <v>358</v>
      </c>
      <c r="G47" t="s">
        <v>401</v>
      </c>
      <c r="H47">
        <v>7</v>
      </c>
      <c r="I47">
        <v>22</v>
      </c>
      <c r="J47">
        <v>9</v>
      </c>
      <c r="K47" s="9">
        <f t="shared" si="3"/>
        <v>12.666666666666666</v>
      </c>
      <c r="L47">
        <f t="shared" si="4"/>
        <v>-13</v>
      </c>
      <c r="M47" s="2">
        <f t="shared" si="5"/>
        <v>-0.59090909090909094</v>
      </c>
    </row>
    <row r="48" spans="1:13" x14ac:dyDescent="0.35">
      <c r="A48" t="s">
        <v>9</v>
      </c>
      <c r="B48" s="1" t="s">
        <v>270</v>
      </c>
      <c r="C48" t="s">
        <v>271</v>
      </c>
      <c r="D48" t="s">
        <v>27</v>
      </c>
      <c r="E48" t="s">
        <v>272</v>
      </c>
      <c r="F48" t="s">
        <v>273</v>
      </c>
      <c r="G48" t="s">
        <v>30</v>
      </c>
      <c r="H48">
        <v>15</v>
      </c>
      <c r="I48">
        <v>11</v>
      </c>
      <c r="J48">
        <v>11</v>
      </c>
      <c r="K48" s="9">
        <f t="shared" si="3"/>
        <v>12.333333333333334</v>
      </c>
      <c r="L48">
        <f t="shared" si="4"/>
        <v>0</v>
      </c>
      <c r="M48" s="2">
        <f t="shared" si="5"/>
        <v>0</v>
      </c>
    </row>
    <row r="49" spans="1:13" x14ac:dyDescent="0.35">
      <c r="A49" t="s">
        <v>9</v>
      </c>
      <c r="B49" s="1" t="s">
        <v>142</v>
      </c>
      <c r="C49" t="s">
        <v>143</v>
      </c>
      <c r="D49" t="s">
        <v>12</v>
      </c>
      <c r="E49" t="s">
        <v>144</v>
      </c>
      <c r="F49" t="s">
        <v>145</v>
      </c>
      <c r="G49" t="s">
        <v>15</v>
      </c>
      <c r="H49">
        <v>13</v>
      </c>
      <c r="I49">
        <v>13</v>
      </c>
      <c r="J49">
        <v>10</v>
      </c>
      <c r="K49" s="9">
        <f t="shared" si="3"/>
        <v>12</v>
      </c>
      <c r="L49">
        <f t="shared" si="4"/>
        <v>-3</v>
      </c>
      <c r="M49" s="2">
        <f t="shared" si="5"/>
        <v>-0.23076923076923078</v>
      </c>
    </row>
    <row r="50" spans="1:13" x14ac:dyDescent="0.35">
      <c r="A50" t="s">
        <v>9</v>
      </c>
      <c r="B50" s="1" t="s">
        <v>424</v>
      </c>
      <c r="C50" t="s">
        <v>425</v>
      </c>
      <c r="D50" t="s">
        <v>12</v>
      </c>
      <c r="E50" t="s">
        <v>109</v>
      </c>
      <c r="F50" t="s">
        <v>105</v>
      </c>
      <c r="G50" t="s">
        <v>22</v>
      </c>
      <c r="H50">
        <v>0</v>
      </c>
      <c r="I50">
        <v>1</v>
      </c>
      <c r="J50">
        <v>31</v>
      </c>
      <c r="K50" s="9">
        <f t="shared" si="3"/>
        <v>10.666666666666666</v>
      </c>
      <c r="L50">
        <f t="shared" si="4"/>
        <v>30</v>
      </c>
      <c r="M50" s="2">
        <f t="shared" si="5"/>
        <v>30</v>
      </c>
    </row>
    <row r="51" spans="1:13" x14ac:dyDescent="0.35">
      <c r="A51" t="s">
        <v>9</v>
      </c>
      <c r="B51" s="1" t="s">
        <v>220</v>
      </c>
      <c r="C51" t="s">
        <v>221</v>
      </c>
      <c r="D51" t="s">
        <v>12</v>
      </c>
      <c r="E51" t="s">
        <v>438</v>
      </c>
      <c r="F51" t="s">
        <v>222</v>
      </c>
      <c r="G51" t="s">
        <v>223</v>
      </c>
      <c r="H51">
        <v>31</v>
      </c>
      <c r="I51">
        <v>0</v>
      </c>
      <c r="J51">
        <v>0</v>
      </c>
      <c r="K51" s="9">
        <f t="shared" si="3"/>
        <v>10.333333333333334</v>
      </c>
      <c r="L51">
        <f t="shared" si="4"/>
        <v>0</v>
      </c>
      <c r="M51" s="2" t="str">
        <f t="shared" si="5"/>
        <v xml:space="preserve"> </v>
      </c>
    </row>
    <row r="52" spans="1:13" x14ac:dyDescent="0.35">
      <c r="A52" t="s">
        <v>9</v>
      </c>
      <c r="B52" s="1" t="s">
        <v>102</v>
      </c>
      <c r="C52" t="s">
        <v>103</v>
      </c>
      <c r="D52" t="s">
        <v>12</v>
      </c>
      <c r="E52" t="s">
        <v>108</v>
      </c>
      <c r="F52" t="s">
        <v>107</v>
      </c>
      <c r="G52" t="s">
        <v>22</v>
      </c>
      <c r="H52">
        <v>0</v>
      </c>
      <c r="I52">
        <v>19</v>
      </c>
      <c r="J52">
        <v>11</v>
      </c>
      <c r="K52" s="9">
        <f t="shared" si="3"/>
        <v>10</v>
      </c>
      <c r="L52">
        <f t="shared" si="4"/>
        <v>-8</v>
      </c>
      <c r="M52" s="2">
        <f t="shared" si="5"/>
        <v>-0.42105263157894735</v>
      </c>
    </row>
    <row r="53" spans="1:13" x14ac:dyDescent="0.35">
      <c r="A53" t="s">
        <v>9</v>
      </c>
      <c r="B53" s="1" t="s">
        <v>290</v>
      </c>
      <c r="C53" t="s">
        <v>291</v>
      </c>
      <c r="D53" t="s">
        <v>27</v>
      </c>
      <c r="E53" t="s">
        <v>292</v>
      </c>
      <c r="F53" t="s">
        <v>293</v>
      </c>
      <c r="G53" t="s">
        <v>401</v>
      </c>
      <c r="H53">
        <v>6</v>
      </c>
      <c r="I53">
        <v>11</v>
      </c>
      <c r="J53">
        <v>11</v>
      </c>
      <c r="K53" s="9">
        <f t="shared" si="3"/>
        <v>9.3333333333333339</v>
      </c>
      <c r="L53">
        <f t="shared" si="4"/>
        <v>0</v>
      </c>
      <c r="M53" s="2">
        <f t="shared" si="5"/>
        <v>0</v>
      </c>
    </row>
    <row r="54" spans="1:13" x14ac:dyDescent="0.35">
      <c r="A54" t="s">
        <v>9</v>
      </c>
      <c r="B54" s="1" t="s">
        <v>410</v>
      </c>
      <c r="C54" t="s">
        <v>411</v>
      </c>
      <c r="D54" t="s">
        <v>12</v>
      </c>
      <c r="E54" t="s">
        <v>414</v>
      </c>
      <c r="F54" t="s">
        <v>415</v>
      </c>
      <c r="G54" t="s">
        <v>401</v>
      </c>
      <c r="H54">
        <v>0</v>
      </c>
      <c r="I54">
        <v>0</v>
      </c>
      <c r="J54">
        <v>26</v>
      </c>
      <c r="K54" s="9">
        <f t="shared" si="3"/>
        <v>8.6666666666666661</v>
      </c>
      <c r="L54">
        <f t="shared" si="4"/>
        <v>26</v>
      </c>
      <c r="M54" s="2" t="str">
        <f t="shared" si="5"/>
        <v xml:space="preserve"> </v>
      </c>
    </row>
    <row r="55" spans="1:13" x14ac:dyDescent="0.35">
      <c r="A55" t="s">
        <v>9</v>
      </c>
      <c r="B55" s="1" t="s">
        <v>92</v>
      </c>
      <c r="C55" t="s">
        <v>93</v>
      </c>
      <c r="D55" t="s">
        <v>27</v>
      </c>
      <c r="E55" t="s">
        <v>94</v>
      </c>
      <c r="F55" t="s">
        <v>95</v>
      </c>
      <c r="G55" t="s">
        <v>15</v>
      </c>
      <c r="H55">
        <v>8</v>
      </c>
      <c r="I55">
        <v>8</v>
      </c>
      <c r="J55">
        <v>10</v>
      </c>
      <c r="K55" s="9">
        <f t="shared" si="3"/>
        <v>8.6666666666666661</v>
      </c>
      <c r="L55">
        <f t="shared" si="4"/>
        <v>2</v>
      </c>
      <c r="M55" s="2">
        <f t="shared" si="5"/>
        <v>0.25</v>
      </c>
    </row>
    <row r="56" spans="1:13" x14ac:dyDescent="0.35">
      <c r="A56" t="s">
        <v>9</v>
      </c>
      <c r="B56" s="1" t="s">
        <v>242</v>
      </c>
      <c r="C56" t="s">
        <v>243</v>
      </c>
      <c r="D56" t="s">
        <v>12</v>
      </c>
      <c r="E56" t="s">
        <v>244</v>
      </c>
      <c r="F56" t="s">
        <v>245</v>
      </c>
      <c r="G56" t="s">
        <v>30</v>
      </c>
      <c r="H56">
        <v>12</v>
      </c>
      <c r="I56">
        <v>10</v>
      </c>
      <c r="J56">
        <v>4</v>
      </c>
      <c r="K56" s="9">
        <f t="shared" si="3"/>
        <v>8.6666666666666661</v>
      </c>
      <c r="L56">
        <f t="shared" si="4"/>
        <v>-6</v>
      </c>
      <c r="M56" s="2">
        <f t="shared" si="5"/>
        <v>-0.6</v>
      </c>
    </row>
    <row r="57" spans="1:13" x14ac:dyDescent="0.35">
      <c r="A57" t="s">
        <v>9</v>
      </c>
      <c r="B57" s="1" t="s">
        <v>306</v>
      </c>
      <c r="C57" t="s">
        <v>307</v>
      </c>
      <c r="D57" t="s">
        <v>27</v>
      </c>
      <c r="E57" t="s">
        <v>308</v>
      </c>
      <c r="F57" t="s">
        <v>309</v>
      </c>
      <c r="G57" t="s">
        <v>15</v>
      </c>
      <c r="H57">
        <v>14</v>
      </c>
      <c r="I57">
        <v>6</v>
      </c>
      <c r="J57">
        <v>6</v>
      </c>
      <c r="K57" s="9">
        <f t="shared" si="3"/>
        <v>8.6666666666666661</v>
      </c>
      <c r="L57">
        <f t="shared" si="4"/>
        <v>0</v>
      </c>
      <c r="M57" s="2">
        <f t="shared" si="5"/>
        <v>0</v>
      </c>
    </row>
    <row r="58" spans="1:13" x14ac:dyDescent="0.35">
      <c r="A58" t="s">
        <v>9</v>
      </c>
      <c r="B58" s="1" t="s">
        <v>203</v>
      </c>
      <c r="C58" t="s">
        <v>204</v>
      </c>
      <c r="D58" t="s">
        <v>12</v>
      </c>
      <c r="E58" t="s">
        <v>205</v>
      </c>
      <c r="F58" t="s">
        <v>206</v>
      </c>
      <c r="G58" t="s">
        <v>15</v>
      </c>
      <c r="H58">
        <v>8</v>
      </c>
      <c r="I58">
        <v>2</v>
      </c>
      <c r="J58">
        <v>14</v>
      </c>
      <c r="K58" s="9">
        <f t="shared" si="3"/>
        <v>8</v>
      </c>
      <c r="L58">
        <f t="shared" si="4"/>
        <v>12</v>
      </c>
      <c r="M58" s="2">
        <f t="shared" si="5"/>
        <v>6</v>
      </c>
    </row>
    <row r="59" spans="1:13" x14ac:dyDescent="0.35">
      <c r="A59" t="s">
        <v>9</v>
      </c>
      <c r="B59" s="1" t="s">
        <v>275</v>
      </c>
      <c r="C59" t="s">
        <v>276</v>
      </c>
      <c r="D59" t="s">
        <v>27</v>
      </c>
      <c r="E59" t="s">
        <v>281</v>
      </c>
      <c r="F59" t="s">
        <v>282</v>
      </c>
      <c r="G59" t="s">
        <v>22</v>
      </c>
      <c r="H59">
        <v>0</v>
      </c>
      <c r="I59">
        <v>16</v>
      </c>
      <c r="J59">
        <v>7</v>
      </c>
      <c r="K59" s="9">
        <f t="shared" si="3"/>
        <v>7.666666666666667</v>
      </c>
      <c r="L59">
        <f t="shared" si="4"/>
        <v>-9</v>
      </c>
      <c r="M59" s="2">
        <f t="shared" si="5"/>
        <v>-0.5625</v>
      </c>
    </row>
    <row r="60" spans="1:13" x14ac:dyDescent="0.35">
      <c r="A60" t="s">
        <v>9</v>
      </c>
      <c r="B60" s="1" t="s">
        <v>16</v>
      </c>
      <c r="C60" t="s">
        <v>17</v>
      </c>
      <c r="D60" t="s">
        <v>12</v>
      </c>
      <c r="E60" t="s">
        <v>18</v>
      </c>
      <c r="F60" t="s">
        <v>19</v>
      </c>
      <c r="G60" t="s">
        <v>15</v>
      </c>
      <c r="H60">
        <v>11</v>
      </c>
      <c r="I60">
        <v>7</v>
      </c>
      <c r="J60">
        <v>4</v>
      </c>
      <c r="K60" s="9">
        <f t="shared" si="3"/>
        <v>7.333333333333333</v>
      </c>
      <c r="L60">
        <f t="shared" si="4"/>
        <v>-3</v>
      </c>
      <c r="M60" s="2">
        <f t="shared" si="5"/>
        <v>-0.42857142857142855</v>
      </c>
    </row>
    <row r="61" spans="1:13" x14ac:dyDescent="0.35">
      <c r="A61" t="s">
        <v>9</v>
      </c>
      <c r="B61" s="1" t="s">
        <v>67</v>
      </c>
      <c r="C61" t="s">
        <v>68</v>
      </c>
      <c r="D61" t="s">
        <v>12</v>
      </c>
      <c r="E61" t="s">
        <v>75</v>
      </c>
      <c r="F61" t="s">
        <v>76</v>
      </c>
      <c r="G61" t="s">
        <v>22</v>
      </c>
      <c r="H61">
        <v>0</v>
      </c>
      <c r="I61">
        <v>10</v>
      </c>
      <c r="J61">
        <v>12</v>
      </c>
      <c r="K61" s="9">
        <f t="shared" si="3"/>
        <v>7.333333333333333</v>
      </c>
      <c r="L61">
        <f t="shared" si="4"/>
        <v>2</v>
      </c>
      <c r="M61" s="2">
        <f t="shared" si="5"/>
        <v>0.2</v>
      </c>
    </row>
    <row r="62" spans="1:13" x14ac:dyDescent="0.35">
      <c r="A62" t="s">
        <v>9</v>
      </c>
      <c r="B62" s="1" t="s">
        <v>410</v>
      </c>
      <c r="C62" t="s">
        <v>411</v>
      </c>
      <c r="D62" t="s">
        <v>12</v>
      </c>
      <c r="E62" t="s">
        <v>416</v>
      </c>
      <c r="F62" t="s">
        <v>417</v>
      </c>
      <c r="G62" t="s">
        <v>401</v>
      </c>
      <c r="H62">
        <v>0</v>
      </c>
      <c r="I62">
        <v>0</v>
      </c>
      <c r="J62">
        <v>22</v>
      </c>
      <c r="K62" s="9">
        <f t="shared" si="3"/>
        <v>7.333333333333333</v>
      </c>
      <c r="L62">
        <f t="shared" si="4"/>
        <v>22</v>
      </c>
      <c r="M62" s="2" t="str">
        <f t="shared" si="5"/>
        <v xml:space="preserve"> </v>
      </c>
    </row>
    <row r="63" spans="1:13" x14ac:dyDescent="0.35">
      <c r="A63" t="s">
        <v>9</v>
      </c>
      <c r="B63" s="1" t="s">
        <v>294</v>
      </c>
      <c r="C63" t="s">
        <v>295</v>
      </c>
      <c r="D63" t="s">
        <v>27</v>
      </c>
      <c r="E63" t="s">
        <v>298</v>
      </c>
      <c r="F63" t="s">
        <v>299</v>
      </c>
      <c r="G63" t="s">
        <v>15</v>
      </c>
      <c r="H63">
        <v>6</v>
      </c>
      <c r="I63">
        <v>10</v>
      </c>
      <c r="J63">
        <v>6</v>
      </c>
      <c r="K63" s="9">
        <f t="shared" si="3"/>
        <v>7.333333333333333</v>
      </c>
      <c r="L63">
        <f t="shared" si="4"/>
        <v>-4</v>
      </c>
      <c r="M63" s="2">
        <f t="shared" si="5"/>
        <v>-0.4</v>
      </c>
    </row>
    <row r="64" spans="1:13" x14ac:dyDescent="0.35">
      <c r="A64" t="s">
        <v>9</v>
      </c>
      <c r="B64" s="1" t="s">
        <v>323</v>
      </c>
      <c r="C64" t="s">
        <v>324</v>
      </c>
      <c r="D64" t="s">
        <v>27</v>
      </c>
      <c r="E64" t="s">
        <v>325</v>
      </c>
      <c r="F64" t="s">
        <v>326</v>
      </c>
      <c r="G64" t="s">
        <v>30</v>
      </c>
      <c r="H64">
        <v>6</v>
      </c>
      <c r="I64">
        <v>7</v>
      </c>
      <c r="J64">
        <v>9</v>
      </c>
      <c r="K64" s="9">
        <f t="shared" si="3"/>
        <v>7.333333333333333</v>
      </c>
      <c r="L64">
        <f t="shared" si="4"/>
        <v>2</v>
      </c>
      <c r="M64" s="2">
        <f t="shared" si="5"/>
        <v>0.2857142857142857</v>
      </c>
    </row>
    <row r="65" spans="1:13" x14ac:dyDescent="0.35">
      <c r="A65" t="s">
        <v>9</v>
      </c>
      <c r="B65" s="1" t="s">
        <v>300</v>
      </c>
      <c r="C65" t="s">
        <v>301</v>
      </c>
      <c r="D65" t="s">
        <v>27</v>
      </c>
      <c r="E65" t="s">
        <v>302</v>
      </c>
      <c r="F65" t="s">
        <v>303</v>
      </c>
      <c r="G65" t="s">
        <v>30</v>
      </c>
      <c r="H65">
        <v>7</v>
      </c>
      <c r="I65">
        <v>9</v>
      </c>
      <c r="J65">
        <v>5</v>
      </c>
      <c r="K65" s="9">
        <f t="shared" si="3"/>
        <v>7</v>
      </c>
      <c r="L65">
        <f t="shared" si="4"/>
        <v>-4</v>
      </c>
      <c r="M65" s="2">
        <f t="shared" si="5"/>
        <v>-0.44444444444444442</v>
      </c>
    </row>
    <row r="66" spans="1:13" x14ac:dyDescent="0.35">
      <c r="A66" t="s">
        <v>9</v>
      </c>
      <c r="B66" s="1" t="s">
        <v>96</v>
      </c>
      <c r="C66" t="s">
        <v>97</v>
      </c>
      <c r="D66" t="s">
        <v>12</v>
      </c>
      <c r="E66" t="s">
        <v>426</v>
      </c>
      <c r="F66" t="s">
        <v>427</v>
      </c>
      <c r="G66" t="s">
        <v>401</v>
      </c>
      <c r="H66">
        <v>0</v>
      </c>
      <c r="I66">
        <v>0</v>
      </c>
      <c r="J66">
        <v>20</v>
      </c>
      <c r="K66" s="9">
        <f t="shared" si="3"/>
        <v>6.666666666666667</v>
      </c>
      <c r="L66">
        <f t="shared" si="4"/>
        <v>20</v>
      </c>
      <c r="M66" s="2" t="str">
        <f t="shared" si="5"/>
        <v xml:space="preserve"> </v>
      </c>
    </row>
    <row r="67" spans="1:13" x14ac:dyDescent="0.35">
      <c r="A67" t="s">
        <v>9</v>
      </c>
      <c r="B67" s="1" t="s">
        <v>190</v>
      </c>
      <c r="C67" t="s">
        <v>191</v>
      </c>
      <c r="D67" t="s">
        <v>27</v>
      </c>
      <c r="E67" t="s">
        <v>192</v>
      </c>
      <c r="F67" t="s">
        <v>191</v>
      </c>
      <c r="G67" t="s">
        <v>15</v>
      </c>
      <c r="H67">
        <v>5</v>
      </c>
      <c r="I67">
        <v>8</v>
      </c>
      <c r="J67">
        <v>7</v>
      </c>
      <c r="K67" s="9">
        <f t="shared" si="3"/>
        <v>6.666666666666667</v>
      </c>
      <c r="L67">
        <f t="shared" si="4"/>
        <v>-1</v>
      </c>
      <c r="M67" s="2">
        <f t="shared" si="5"/>
        <v>-0.125</v>
      </c>
    </row>
    <row r="68" spans="1:13" x14ac:dyDescent="0.35">
      <c r="A68" t="s">
        <v>9</v>
      </c>
      <c r="B68" s="1" t="s">
        <v>33</v>
      </c>
      <c r="C68" t="s">
        <v>34</v>
      </c>
      <c r="D68" t="s">
        <v>12</v>
      </c>
      <c r="E68" t="s">
        <v>37</v>
      </c>
      <c r="F68" t="s">
        <v>38</v>
      </c>
      <c r="G68" t="s">
        <v>22</v>
      </c>
      <c r="H68">
        <v>4</v>
      </c>
      <c r="I68">
        <v>5</v>
      </c>
      <c r="J68">
        <v>10</v>
      </c>
      <c r="K68" s="9">
        <f t="shared" si="3"/>
        <v>6.333333333333333</v>
      </c>
      <c r="L68">
        <f t="shared" si="4"/>
        <v>5</v>
      </c>
      <c r="M68" s="2">
        <f t="shared" si="5"/>
        <v>1</v>
      </c>
    </row>
    <row r="69" spans="1:13" x14ac:dyDescent="0.35">
      <c r="A69" t="s">
        <v>9</v>
      </c>
      <c r="B69" s="1" t="s">
        <v>327</v>
      </c>
      <c r="C69" t="s">
        <v>328</v>
      </c>
      <c r="D69" t="s">
        <v>27</v>
      </c>
      <c r="E69" t="s">
        <v>331</v>
      </c>
      <c r="F69" t="s">
        <v>328</v>
      </c>
      <c r="G69" t="s">
        <v>15</v>
      </c>
      <c r="H69">
        <v>8</v>
      </c>
      <c r="I69">
        <v>6</v>
      </c>
      <c r="J69">
        <v>5</v>
      </c>
      <c r="K69" s="9">
        <f t="shared" si="3"/>
        <v>6.333333333333333</v>
      </c>
      <c r="L69">
        <f t="shared" si="4"/>
        <v>-1</v>
      </c>
      <c r="M69" s="2">
        <f t="shared" si="5"/>
        <v>-0.16666666666666666</v>
      </c>
    </row>
    <row r="70" spans="1:13" x14ac:dyDescent="0.35">
      <c r="A70" t="s">
        <v>9</v>
      </c>
      <c r="B70" s="1" t="s">
        <v>49</v>
      </c>
      <c r="C70" t="s">
        <v>50</v>
      </c>
      <c r="D70" t="s">
        <v>12</v>
      </c>
      <c r="E70" t="s">
        <v>51</v>
      </c>
      <c r="F70" t="s">
        <v>52</v>
      </c>
      <c r="G70" t="s">
        <v>30</v>
      </c>
      <c r="H70">
        <v>2</v>
      </c>
      <c r="I70">
        <v>6</v>
      </c>
      <c r="J70">
        <v>10</v>
      </c>
      <c r="K70" s="9">
        <f t="shared" si="3"/>
        <v>6</v>
      </c>
      <c r="L70">
        <f t="shared" si="4"/>
        <v>4</v>
      </c>
      <c r="M70" s="2">
        <f t="shared" si="5"/>
        <v>0.66666666666666663</v>
      </c>
    </row>
    <row r="71" spans="1:13" x14ac:dyDescent="0.35">
      <c r="A71" t="s">
        <v>9</v>
      </c>
      <c r="B71" s="1" t="s">
        <v>67</v>
      </c>
      <c r="C71" t="s">
        <v>68</v>
      </c>
      <c r="D71" t="s">
        <v>12</v>
      </c>
      <c r="E71" t="s">
        <v>71</v>
      </c>
      <c r="F71" t="s">
        <v>72</v>
      </c>
      <c r="G71" t="s">
        <v>22</v>
      </c>
      <c r="H71">
        <v>0</v>
      </c>
      <c r="I71">
        <v>14</v>
      </c>
      <c r="J71">
        <v>4</v>
      </c>
      <c r="K71" s="9">
        <f t="shared" ref="K71:K102" si="6">AVERAGE(H71:J71)</f>
        <v>6</v>
      </c>
      <c r="L71">
        <f t="shared" ref="L71:L102" si="7">J71-I71</f>
        <v>-10</v>
      </c>
      <c r="M71" s="2">
        <f t="shared" ref="M71:M102" si="8">IF(I71 &gt; 0,L71/I71," ")</f>
        <v>-0.7142857142857143</v>
      </c>
    </row>
    <row r="72" spans="1:13" x14ac:dyDescent="0.35">
      <c r="A72" t="s">
        <v>9</v>
      </c>
      <c r="B72" s="1" t="s">
        <v>126</v>
      </c>
      <c r="C72" t="s">
        <v>127</v>
      </c>
      <c r="D72" t="s">
        <v>27</v>
      </c>
      <c r="E72" t="s">
        <v>132</v>
      </c>
      <c r="F72" t="s">
        <v>127</v>
      </c>
      <c r="G72" t="s">
        <v>15</v>
      </c>
      <c r="H72">
        <v>1</v>
      </c>
      <c r="I72">
        <v>10</v>
      </c>
      <c r="J72">
        <v>7</v>
      </c>
      <c r="K72" s="9">
        <f t="shared" si="6"/>
        <v>6</v>
      </c>
      <c r="L72">
        <f t="shared" si="7"/>
        <v>-3</v>
      </c>
      <c r="M72" s="2">
        <f t="shared" si="8"/>
        <v>-0.3</v>
      </c>
    </row>
    <row r="73" spans="1:13" x14ac:dyDescent="0.35">
      <c r="A73" t="s">
        <v>9</v>
      </c>
      <c r="B73" s="1" t="s">
        <v>197</v>
      </c>
      <c r="C73" t="s">
        <v>198</v>
      </c>
      <c r="D73" t="s">
        <v>12</v>
      </c>
      <c r="E73" t="s">
        <v>201</v>
      </c>
      <c r="F73" t="s">
        <v>202</v>
      </c>
      <c r="G73" t="s">
        <v>401</v>
      </c>
      <c r="H73">
        <v>0</v>
      </c>
      <c r="I73">
        <v>9</v>
      </c>
      <c r="J73">
        <v>9</v>
      </c>
      <c r="K73" s="9">
        <f t="shared" si="6"/>
        <v>6</v>
      </c>
      <c r="L73">
        <f t="shared" si="7"/>
        <v>0</v>
      </c>
      <c r="M73" s="2">
        <f t="shared" si="8"/>
        <v>0</v>
      </c>
    </row>
    <row r="74" spans="1:13" x14ac:dyDescent="0.35">
      <c r="A74" t="s">
        <v>9</v>
      </c>
      <c r="B74" s="1" t="s">
        <v>224</v>
      </c>
      <c r="C74" t="s">
        <v>225</v>
      </c>
      <c r="D74" t="s">
        <v>12</v>
      </c>
      <c r="E74" t="s">
        <v>226</v>
      </c>
      <c r="F74" t="s">
        <v>227</v>
      </c>
      <c r="G74" t="s">
        <v>15</v>
      </c>
      <c r="H74">
        <v>15</v>
      </c>
      <c r="I74">
        <v>3</v>
      </c>
      <c r="J74">
        <v>0</v>
      </c>
      <c r="K74" s="9">
        <f t="shared" si="6"/>
        <v>6</v>
      </c>
      <c r="L74">
        <f t="shared" si="7"/>
        <v>-3</v>
      </c>
      <c r="M74" s="2">
        <f t="shared" si="8"/>
        <v>-1</v>
      </c>
    </row>
    <row r="75" spans="1:13" x14ac:dyDescent="0.35">
      <c r="A75" t="s">
        <v>9</v>
      </c>
      <c r="B75" s="1" t="s">
        <v>337</v>
      </c>
      <c r="C75" t="s">
        <v>338</v>
      </c>
      <c r="D75" t="s">
        <v>27</v>
      </c>
      <c r="E75" t="s">
        <v>339</v>
      </c>
      <c r="F75" t="s">
        <v>340</v>
      </c>
      <c r="G75" t="s">
        <v>30</v>
      </c>
      <c r="H75">
        <v>7</v>
      </c>
      <c r="I75">
        <v>7</v>
      </c>
      <c r="J75">
        <v>4</v>
      </c>
      <c r="K75" s="9">
        <f t="shared" si="6"/>
        <v>6</v>
      </c>
      <c r="L75">
        <f t="shared" si="7"/>
        <v>-3</v>
      </c>
      <c r="M75" s="2">
        <f t="shared" si="8"/>
        <v>-0.42857142857142855</v>
      </c>
    </row>
    <row r="76" spans="1:13" x14ac:dyDescent="0.35">
      <c r="A76" t="s">
        <v>9</v>
      </c>
      <c r="B76" s="1" t="s">
        <v>203</v>
      </c>
      <c r="C76" t="s">
        <v>204</v>
      </c>
      <c r="D76" t="s">
        <v>12</v>
      </c>
      <c r="E76" t="s">
        <v>207</v>
      </c>
      <c r="F76" t="s">
        <v>206</v>
      </c>
      <c r="G76" t="s">
        <v>22</v>
      </c>
      <c r="H76">
        <v>2</v>
      </c>
      <c r="I76">
        <v>0</v>
      </c>
      <c r="J76">
        <v>15</v>
      </c>
      <c r="K76" s="9">
        <f t="shared" si="6"/>
        <v>5.666666666666667</v>
      </c>
      <c r="L76">
        <f t="shared" si="7"/>
        <v>15</v>
      </c>
      <c r="M76" s="2" t="str">
        <f t="shared" si="8"/>
        <v xml:space="preserve"> </v>
      </c>
    </row>
    <row r="77" spans="1:13" x14ac:dyDescent="0.35">
      <c r="A77" t="s">
        <v>9</v>
      </c>
      <c r="B77" s="1" t="s">
        <v>348</v>
      </c>
      <c r="C77" t="s">
        <v>349</v>
      </c>
      <c r="D77" t="s">
        <v>12</v>
      </c>
      <c r="E77" t="s">
        <v>350</v>
      </c>
      <c r="F77" t="s">
        <v>351</v>
      </c>
      <c r="G77" t="s">
        <v>15</v>
      </c>
      <c r="H77">
        <v>2</v>
      </c>
      <c r="I77">
        <v>9</v>
      </c>
      <c r="J77">
        <v>6</v>
      </c>
      <c r="K77" s="9">
        <f t="shared" si="6"/>
        <v>5.666666666666667</v>
      </c>
      <c r="L77">
        <f t="shared" si="7"/>
        <v>-3</v>
      </c>
      <c r="M77" s="2">
        <f t="shared" si="8"/>
        <v>-0.33333333333333331</v>
      </c>
    </row>
    <row r="78" spans="1:13" x14ac:dyDescent="0.35">
      <c r="A78" t="s">
        <v>9</v>
      </c>
      <c r="B78" s="1" t="s">
        <v>391</v>
      </c>
      <c r="C78" t="s">
        <v>392</v>
      </c>
      <c r="D78" t="s">
        <v>27</v>
      </c>
      <c r="E78" t="s">
        <v>449</v>
      </c>
      <c r="F78" t="s">
        <v>394</v>
      </c>
      <c r="G78" t="s">
        <v>223</v>
      </c>
      <c r="H78">
        <v>0</v>
      </c>
      <c r="I78">
        <v>17</v>
      </c>
      <c r="J78">
        <v>0</v>
      </c>
      <c r="K78" s="9">
        <f t="shared" si="6"/>
        <v>5.666666666666667</v>
      </c>
      <c r="L78">
        <f t="shared" si="7"/>
        <v>-17</v>
      </c>
      <c r="M78" s="2">
        <f t="shared" si="8"/>
        <v>-1</v>
      </c>
    </row>
    <row r="79" spans="1:13" x14ac:dyDescent="0.35">
      <c r="A79" t="s">
        <v>9</v>
      </c>
      <c r="B79" s="1" t="s">
        <v>254</v>
      </c>
      <c r="C79" t="s">
        <v>255</v>
      </c>
      <c r="D79" t="s">
        <v>12</v>
      </c>
      <c r="E79" t="s">
        <v>256</v>
      </c>
      <c r="F79" t="s">
        <v>257</v>
      </c>
      <c r="G79" t="s">
        <v>401</v>
      </c>
      <c r="H79">
        <v>0</v>
      </c>
      <c r="I79">
        <v>9</v>
      </c>
      <c r="J79">
        <v>7</v>
      </c>
      <c r="K79" s="9">
        <f t="shared" si="6"/>
        <v>5.333333333333333</v>
      </c>
      <c r="L79">
        <f t="shared" si="7"/>
        <v>-2</v>
      </c>
      <c r="M79" s="2">
        <f t="shared" si="8"/>
        <v>-0.22222222222222221</v>
      </c>
    </row>
    <row r="80" spans="1:13" x14ac:dyDescent="0.35">
      <c r="A80" t="s">
        <v>9</v>
      </c>
      <c r="B80" s="1" t="s">
        <v>348</v>
      </c>
      <c r="C80" t="s">
        <v>349</v>
      </c>
      <c r="D80" t="s">
        <v>12</v>
      </c>
      <c r="E80" t="s">
        <v>352</v>
      </c>
      <c r="F80" t="s">
        <v>353</v>
      </c>
      <c r="G80" t="s">
        <v>22</v>
      </c>
      <c r="H80">
        <v>5</v>
      </c>
      <c r="I80">
        <v>4</v>
      </c>
      <c r="J80">
        <v>7</v>
      </c>
      <c r="K80" s="9">
        <f t="shared" si="6"/>
        <v>5.333333333333333</v>
      </c>
      <c r="L80">
        <f t="shared" si="7"/>
        <v>3</v>
      </c>
      <c r="M80" s="2">
        <f t="shared" si="8"/>
        <v>0.75</v>
      </c>
    </row>
    <row r="81" spans="1:13" x14ac:dyDescent="0.35">
      <c r="A81" t="s">
        <v>9</v>
      </c>
      <c r="B81" s="1" t="s">
        <v>102</v>
      </c>
      <c r="C81" t="s">
        <v>103</v>
      </c>
      <c r="D81" t="s">
        <v>12</v>
      </c>
      <c r="E81" t="s">
        <v>430</v>
      </c>
      <c r="F81" t="s">
        <v>431</v>
      </c>
      <c r="G81" t="s">
        <v>22</v>
      </c>
      <c r="H81">
        <v>0</v>
      </c>
      <c r="I81">
        <v>0</v>
      </c>
      <c r="J81">
        <v>15</v>
      </c>
      <c r="K81" s="9">
        <f t="shared" si="6"/>
        <v>5</v>
      </c>
      <c r="L81">
        <f t="shared" si="7"/>
        <v>15</v>
      </c>
      <c r="M81" s="2" t="str">
        <f t="shared" si="8"/>
        <v xml:space="preserve"> </v>
      </c>
    </row>
    <row r="82" spans="1:13" x14ac:dyDescent="0.35">
      <c r="A82" t="s">
        <v>9</v>
      </c>
      <c r="B82" s="1" t="s">
        <v>185</v>
      </c>
      <c r="C82" t="s">
        <v>186</v>
      </c>
      <c r="D82" t="s">
        <v>27</v>
      </c>
      <c r="E82" t="s">
        <v>189</v>
      </c>
      <c r="F82" t="s">
        <v>186</v>
      </c>
      <c r="G82" t="s">
        <v>15</v>
      </c>
      <c r="H82">
        <v>4</v>
      </c>
      <c r="I82">
        <v>7</v>
      </c>
      <c r="J82">
        <v>4</v>
      </c>
      <c r="K82" s="9">
        <f t="shared" si="6"/>
        <v>5</v>
      </c>
      <c r="L82">
        <f t="shared" si="7"/>
        <v>-3</v>
      </c>
      <c r="M82" s="2">
        <f t="shared" si="8"/>
        <v>-0.42857142857142855</v>
      </c>
    </row>
    <row r="83" spans="1:13" x14ac:dyDescent="0.35">
      <c r="A83" t="s">
        <v>9</v>
      </c>
      <c r="B83" s="1" t="s">
        <v>211</v>
      </c>
      <c r="C83" t="s">
        <v>212</v>
      </c>
      <c r="D83" t="s">
        <v>12</v>
      </c>
      <c r="E83" t="s">
        <v>213</v>
      </c>
      <c r="F83" t="s">
        <v>212</v>
      </c>
      <c r="G83" t="s">
        <v>15</v>
      </c>
      <c r="H83">
        <v>15</v>
      </c>
      <c r="I83">
        <v>0</v>
      </c>
      <c r="J83">
        <v>0</v>
      </c>
      <c r="K83" s="9">
        <f t="shared" si="6"/>
        <v>5</v>
      </c>
      <c r="L83">
        <f t="shared" si="7"/>
        <v>0</v>
      </c>
      <c r="M83" s="2" t="str">
        <f t="shared" si="8"/>
        <v xml:space="preserve"> </v>
      </c>
    </row>
    <row r="84" spans="1:13" x14ac:dyDescent="0.35">
      <c r="A84" t="s">
        <v>9</v>
      </c>
      <c r="B84" s="1" t="s">
        <v>224</v>
      </c>
      <c r="C84" t="s">
        <v>225</v>
      </c>
      <c r="D84" t="s">
        <v>12</v>
      </c>
      <c r="E84" t="s">
        <v>440</v>
      </c>
      <c r="F84" t="s">
        <v>227</v>
      </c>
      <c r="G84" t="s">
        <v>22</v>
      </c>
      <c r="H84">
        <v>0</v>
      </c>
      <c r="I84">
        <v>0</v>
      </c>
      <c r="J84">
        <v>14</v>
      </c>
      <c r="K84" s="9">
        <f t="shared" si="6"/>
        <v>4.666666666666667</v>
      </c>
      <c r="L84">
        <f t="shared" si="7"/>
        <v>14</v>
      </c>
      <c r="M84" s="2" t="str">
        <f t="shared" si="8"/>
        <v xml:space="preserve"> </v>
      </c>
    </row>
    <row r="85" spans="1:13" x14ac:dyDescent="0.35">
      <c r="A85" t="s">
        <v>9</v>
      </c>
      <c r="B85" s="1" t="s">
        <v>262</v>
      </c>
      <c r="C85" t="s">
        <v>263</v>
      </c>
      <c r="D85" t="s">
        <v>12</v>
      </c>
      <c r="E85" t="s">
        <v>264</v>
      </c>
      <c r="F85" t="s">
        <v>265</v>
      </c>
      <c r="G85" t="s">
        <v>401</v>
      </c>
      <c r="H85">
        <v>0</v>
      </c>
      <c r="I85">
        <v>11</v>
      </c>
      <c r="J85">
        <v>3</v>
      </c>
      <c r="K85" s="9">
        <f t="shared" si="6"/>
        <v>4.666666666666667</v>
      </c>
      <c r="L85">
        <f t="shared" si="7"/>
        <v>-8</v>
      </c>
      <c r="M85" s="2">
        <f t="shared" si="8"/>
        <v>-0.72727272727272729</v>
      </c>
    </row>
    <row r="86" spans="1:13" x14ac:dyDescent="0.35">
      <c r="A86" t="s">
        <v>9</v>
      </c>
      <c r="B86" s="1" t="s">
        <v>136</v>
      </c>
      <c r="C86" t="s">
        <v>137</v>
      </c>
      <c r="D86" t="s">
        <v>27</v>
      </c>
      <c r="E86" t="s">
        <v>140</v>
      </c>
      <c r="F86" t="s">
        <v>141</v>
      </c>
      <c r="G86" t="s">
        <v>22</v>
      </c>
      <c r="H86">
        <v>5</v>
      </c>
      <c r="I86">
        <v>4</v>
      </c>
      <c r="J86">
        <v>4</v>
      </c>
      <c r="K86" s="9">
        <f t="shared" si="6"/>
        <v>4.333333333333333</v>
      </c>
      <c r="L86">
        <f t="shared" si="7"/>
        <v>0</v>
      </c>
      <c r="M86" s="2">
        <f t="shared" si="8"/>
        <v>0</v>
      </c>
    </row>
    <row r="87" spans="1:13" x14ac:dyDescent="0.35">
      <c r="A87" t="s">
        <v>9</v>
      </c>
      <c r="B87" s="1" t="s">
        <v>161</v>
      </c>
      <c r="C87" t="s">
        <v>162</v>
      </c>
      <c r="D87" t="s">
        <v>27</v>
      </c>
      <c r="E87" t="s">
        <v>163</v>
      </c>
      <c r="F87" t="s">
        <v>164</v>
      </c>
      <c r="G87" t="s">
        <v>30</v>
      </c>
      <c r="H87">
        <v>6</v>
      </c>
      <c r="I87">
        <v>5</v>
      </c>
      <c r="J87">
        <v>2</v>
      </c>
      <c r="K87" s="9">
        <f t="shared" si="6"/>
        <v>4.333333333333333</v>
      </c>
      <c r="L87">
        <f t="shared" si="7"/>
        <v>-3</v>
      </c>
      <c r="M87" s="2">
        <f t="shared" si="8"/>
        <v>-0.6</v>
      </c>
    </row>
    <row r="88" spans="1:13" x14ac:dyDescent="0.35">
      <c r="A88" t="s">
        <v>9</v>
      </c>
      <c r="B88" s="1" t="s">
        <v>16</v>
      </c>
      <c r="C88" t="s">
        <v>17</v>
      </c>
      <c r="D88" t="s">
        <v>12</v>
      </c>
      <c r="E88" t="s">
        <v>20</v>
      </c>
      <c r="F88" t="s">
        <v>21</v>
      </c>
      <c r="G88" t="s">
        <v>22</v>
      </c>
      <c r="H88">
        <v>7</v>
      </c>
      <c r="I88">
        <v>4</v>
      </c>
      <c r="J88">
        <v>1</v>
      </c>
      <c r="K88" s="9">
        <f t="shared" si="6"/>
        <v>4</v>
      </c>
      <c r="L88">
        <f t="shared" si="7"/>
        <v>-3</v>
      </c>
      <c r="M88" s="2">
        <f t="shared" si="8"/>
        <v>-0.75</v>
      </c>
    </row>
    <row r="89" spans="1:13" x14ac:dyDescent="0.35">
      <c r="A89" t="s">
        <v>9</v>
      </c>
      <c r="B89" s="1" t="s">
        <v>16</v>
      </c>
      <c r="C89" t="s">
        <v>17</v>
      </c>
      <c r="D89" t="s">
        <v>12</v>
      </c>
      <c r="E89" t="s">
        <v>23</v>
      </c>
      <c r="F89" t="s">
        <v>24</v>
      </c>
      <c r="G89" t="s">
        <v>401</v>
      </c>
      <c r="H89">
        <v>8</v>
      </c>
      <c r="I89">
        <v>2</v>
      </c>
      <c r="J89">
        <v>2</v>
      </c>
      <c r="K89" s="9">
        <f t="shared" si="6"/>
        <v>4</v>
      </c>
      <c r="L89">
        <f t="shared" si="7"/>
        <v>0</v>
      </c>
      <c r="M89" s="2">
        <f t="shared" si="8"/>
        <v>0</v>
      </c>
    </row>
    <row r="90" spans="1:13" x14ac:dyDescent="0.35">
      <c r="A90" t="s">
        <v>9</v>
      </c>
      <c r="B90" s="1" t="s">
        <v>102</v>
      </c>
      <c r="C90" t="s">
        <v>103</v>
      </c>
      <c r="D90" t="s">
        <v>12</v>
      </c>
      <c r="E90" t="s">
        <v>110</v>
      </c>
      <c r="F90" t="s">
        <v>111</v>
      </c>
      <c r="G90" t="s">
        <v>22</v>
      </c>
      <c r="H90">
        <v>0</v>
      </c>
      <c r="I90">
        <v>2</v>
      </c>
      <c r="J90">
        <v>10</v>
      </c>
      <c r="K90" s="9">
        <f t="shared" si="6"/>
        <v>4</v>
      </c>
      <c r="L90">
        <f t="shared" si="7"/>
        <v>8</v>
      </c>
      <c r="M90" s="2">
        <f t="shared" si="8"/>
        <v>4</v>
      </c>
    </row>
    <row r="91" spans="1:13" x14ac:dyDescent="0.35">
      <c r="A91" t="s">
        <v>9</v>
      </c>
      <c r="B91" s="1" t="s">
        <v>122</v>
      </c>
      <c r="C91" t="s">
        <v>123</v>
      </c>
      <c r="D91" t="s">
        <v>27</v>
      </c>
      <c r="E91" t="s">
        <v>124</v>
      </c>
      <c r="F91" t="s">
        <v>125</v>
      </c>
      <c r="G91" t="s">
        <v>30</v>
      </c>
      <c r="H91">
        <v>3</v>
      </c>
      <c r="I91">
        <v>6</v>
      </c>
      <c r="J91">
        <v>3</v>
      </c>
      <c r="K91" s="9">
        <f t="shared" si="6"/>
        <v>4</v>
      </c>
      <c r="L91">
        <f t="shared" si="7"/>
        <v>-3</v>
      </c>
      <c r="M91" s="2">
        <f t="shared" si="8"/>
        <v>-0.5</v>
      </c>
    </row>
    <row r="92" spans="1:13" x14ac:dyDescent="0.35">
      <c r="A92" t="s">
        <v>9</v>
      </c>
      <c r="B92" s="1" t="s">
        <v>136</v>
      </c>
      <c r="C92" t="s">
        <v>137</v>
      </c>
      <c r="D92" t="s">
        <v>27</v>
      </c>
      <c r="E92" t="s">
        <v>138</v>
      </c>
      <c r="F92" t="s">
        <v>139</v>
      </c>
      <c r="G92" t="s">
        <v>15</v>
      </c>
      <c r="H92">
        <v>4</v>
      </c>
      <c r="I92">
        <v>5</v>
      </c>
      <c r="J92">
        <v>3</v>
      </c>
      <c r="K92" s="9">
        <f t="shared" si="6"/>
        <v>4</v>
      </c>
      <c r="L92">
        <f t="shared" si="7"/>
        <v>-2</v>
      </c>
      <c r="M92" s="2">
        <f t="shared" si="8"/>
        <v>-0.4</v>
      </c>
    </row>
    <row r="93" spans="1:13" x14ac:dyDescent="0.35">
      <c r="A93" t="s">
        <v>9</v>
      </c>
      <c r="B93" s="1" t="s">
        <v>177</v>
      </c>
      <c r="C93" t="s">
        <v>178</v>
      </c>
      <c r="D93" t="s">
        <v>12</v>
      </c>
      <c r="E93" t="s">
        <v>181</v>
      </c>
      <c r="F93" t="s">
        <v>182</v>
      </c>
      <c r="G93" t="s">
        <v>22</v>
      </c>
      <c r="H93">
        <v>7</v>
      </c>
      <c r="I93">
        <v>4</v>
      </c>
      <c r="J93">
        <v>1</v>
      </c>
      <c r="K93" s="9">
        <f t="shared" si="6"/>
        <v>4</v>
      </c>
      <c r="L93">
        <f t="shared" si="7"/>
        <v>-3</v>
      </c>
      <c r="M93" s="2">
        <f t="shared" si="8"/>
        <v>-0.75</v>
      </c>
    </row>
    <row r="94" spans="1:13" x14ac:dyDescent="0.35">
      <c r="A94" t="s">
        <v>9</v>
      </c>
      <c r="B94" s="1" t="s">
        <v>224</v>
      </c>
      <c r="C94" t="s">
        <v>225</v>
      </c>
      <c r="D94" t="s">
        <v>12</v>
      </c>
      <c r="E94" t="s">
        <v>228</v>
      </c>
      <c r="F94" t="s">
        <v>227</v>
      </c>
      <c r="G94" t="s">
        <v>22</v>
      </c>
      <c r="H94">
        <v>11</v>
      </c>
      <c r="I94">
        <v>1</v>
      </c>
      <c r="J94">
        <v>0</v>
      </c>
      <c r="K94" s="9">
        <f t="shared" si="6"/>
        <v>4</v>
      </c>
      <c r="L94">
        <f t="shared" si="7"/>
        <v>-1</v>
      </c>
      <c r="M94" s="2">
        <f t="shared" si="8"/>
        <v>-1</v>
      </c>
    </row>
    <row r="95" spans="1:13" x14ac:dyDescent="0.35">
      <c r="A95" t="s">
        <v>9</v>
      </c>
      <c r="B95" s="1" t="s">
        <v>234</v>
      </c>
      <c r="C95" t="s">
        <v>235</v>
      </c>
      <c r="D95" t="s">
        <v>12</v>
      </c>
      <c r="E95" t="s">
        <v>237</v>
      </c>
      <c r="F95" t="s">
        <v>235</v>
      </c>
      <c r="G95" t="s">
        <v>22</v>
      </c>
      <c r="H95">
        <v>4</v>
      </c>
      <c r="I95">
        <v>4</v>
      </c>
      <c r="J95">
        <v>4</v>
      </c>
      <c r="K95" s="9">
        <f t="shared" si="6"/>
        <v>4</v>
      </c>
      <c r="L95">
        <f t="shared" si="7"/>
        <v>0</v>
      </c>
      <c r="M95" s="2">
        <f t="shared" si="8"/>
        <v>0</v>
      </c>
    </row>
    <row r="96" spans="1:13" x14ac:dyDescent="0.35">
      <c r="A96" t="s">
        <v>9</v>
      </c>
      <c r="B96" s="1" t="s">
        <v>270</v>
      </c>
      <c r="C96" t="s">
        <v>271</v>
      </c>
      <c r="D96" t="s">
        <v>27</v>
      </c>
      <c r="E96" t="s">
        <v>274</v>
      </c>
      <c r="F96" t="s">
        <v>271</v>
      </c>
      <c r="G96" t="s">
        <v>15</v>
      </c>
      <c r="H96">
        <v>3</v>
      </c>
      <c r="I96">
        <v>4</v>
      </c>
      <c r="J96">
        <v>5</v>
      </c>
      <c r="K96" s="9">
        <f t="shared" si="6"/>
        <v>4</v>
      </c>
      <c r="L96">
        <f t="shared" si="7"/>
        <v>1</v>
      </c>
      <c r="M96" s="2">
        <f t="shared" si="8"/>
        <v>0.25</v>
      </c>
    </row>
    <row r="97" spans="1:13" x14ac:dyDescent="0.35">
      <c r="A97" t="s">
        <v>9</v>
      </c>
      <c r="B97" s="1" t="s">
        <v>285</v>
      </c>
      <c r="C97" t="s">
        <v>286</v>
      </c>
      <c r="D97" t="s">
        <v>27</v>
      </c>
      <c r="E97" t="s">
        <v>287</v>
      </c>
      <c r="F97" t="s">
        <v>288</v>
      </c>
      <c r="G97" t="s">
        <v>30</v>
      </c>
      <c r="H97">
        <v>4</v>
      </c>
      <c r="I97">
        <v>4</v>
      </c>
      <c r="J97">
        <v>4</v>
      </c>
      <c r="K97" s="9">
        <f t="shared" si="6"/>
        <v>4</v>
      </c>
      <c r="L97">
        <f t="shared" si="7"/>
        <v>0</v>
      </c>
      <c r="M97" s="2">
        <f t="shared" si="8"/>
        <v>0</v>
      </c>
    </row>
    <row r="98" spans="1:13" x14ac:dyDescent="0.35">
      <c r="A98" t="s">
        <v>9</v>
      </c>
      <c r="B98" s="1" t="s">
        <v>126</v>
      </c>
      <c r="C98" t="s">
        <v>127</v>
      </c>
      <c r="D98" t="s">
        <v>27</v>
      </c>
      <c r="E98" t="s">
        <v>128</v>
      </c>
      <c r="F98" t="s">
        <v>129</v>
      </c>
      <c r="G98" t="s">
        <v>30</v>
      </c>
      <c r="H98">
        <v>4</v>
      </c>
      <c r="I98">
        <v>3</v>
      </c>
      <c r="J98">
        <v>4</v>
      </c>
      <c r="K98" s="9">
        <f t="shared" si="6"/>
        <v>3.6666666666666665</v>
      </c>
      <c r="L98">
        <f t="shared" si="7"/>
        <v>1</v>
      </c>
      <c r="M98" s="2">
        <f t="shared" si="8"/>
        <v>0.33333333333333331</v>
      </c>
    </row>
    <row r="99" spans="1:13" x14ac:dyDescent="0.35">
      <c r="A99" t="s">
        <v>9</v>
      </c>
      <c r="B99" s="1" t="s">
        <v>167</v>
      </c>
      <c r="C99" t="s">
        <v>168</v>
      </c>
      <c r="D99" t="s">
        <v>27</v>
      </c>
      <c r="E99" t="s">
        <v>169</v>
      </c>
      <c r="F99" t="s">
        <v>170</v>
      </c>
      <c r="G99" t="s">
        <v>15</v>
      </c>
      <c r="H99">
        <v>0</v>
      </c>
      <c r="I99">
        <v>4</v>
      </c>
      <c r="J99">
        <v>7</v>
      </c>
      <c r="K99" s="9">
        <f t="shared" si="6"/>
        <v>3.6666666666666665</v>
      </c>
      <c r="L99">
        <f t="shared" si="7"/>
        <v>3</v>
      </c>
      <c r="M99" s="2">
        <f t="shared" si="8"/>
        <v>0.75</v>
      </c>
    </row>
    <row r="100" spans="1:13" x14ac:dyDescent="0.35">
      <c r="A100" t="s">
        <v>9</v>
      </c>
      <c r="B100" s="1" t="s">
        <v>45</v>
      </c>
      <c r="C100" t="s">
        <v>46</v>
      </c>
      <c r="D100" t="s">
        <v>12</v>
      </c>
      <c r="E100" t="s">
        <v>47</v>
      </c>
      <c r="F100" t="s">
        <v>48</v>
      </c>
      <c r="G100" t="s">
        <v>22</v>
      </c>
      <c r="H100">
        <v>0</v>
      </c>
      <c r="I100">
        <v>4</v>
      </c>
      <c r="J100">
        <v>6</v>
      </c>
      <c r="K100" s="9">
        <f t="shared" si="6"/>
        <v>3.3333333333333335</v>
      </c>
      <c r="L100">
        <f t="shared" si="7"/>
        <v>2</v>
      </c>
      <c r="M100" s="2">
        <f t="shared" si="8"/>
        <v>0.5</v>
      </c>
    </row>
    <row r="101" spans="1:13" x14ac:dyDescent="0.35">
      <c r="A101" t="s">
        <v>9</v>
      </c>
      <c r="B101" s="1" t="s">
        <v>142</v>
      </c>
      <c r="C101" t="s">
        <v>143</v>
      </c>
      <c r="D101" t="s">
        <v>12</v>
      </c>
      <c r="E101" t="s">
        <v>148</v>
      </c>
      <c r="F101" t="s">
        <v>149</v>
      </c>
      <c r="G101" t="s">
        <v>22</v>
      </c>
      <c r="H101">
        <v>5</v>
      </c>
      <c r="I101">
        <v>3</v>
      </c>
      <c r="J101">
        <v>2</v>
      </c>
      <c r="K101" s="9">
        <f t="shared" si="6"/>
        <v>3.3333333333333335</v>
      </c>
      <c r="L101">
        <f t="shared" si="7"/>
        <v>-1</v>
      </c>
      <c r="M101" s="2">
        <f t="shared" si="8"/>
        <v>-0.33333333333333331</v>
      </c>
    </row>
    <row r="102" spans="1:13" x14ac:dyDescent="0.35">
      <c r="A102" t="s">
        <v>9</v>
      </c>
      <c r="B102" s="1" t="s">
        <v>224</v>
      </c>
      <c r="C102" t="s">
        <v>225</v>
      </c>
      <c r="D102" t="s">
        <v>12</v>
      </c>
      <c r="E102" t="s">
        <v>439</v>
      </c>
      <c r="F102" t="s">
        <v>227</v>
      </c>
      <c r="G102" t="s">
        <v>15</v>
      </c>
      <c r="H102">
        <v>0</v>
      </c>
      <c r="I102">
        <v>0</v>
      </c>
      <c r="J102">
        <v>10</v>
      </c>
      <c r="K102" s="9">
        <f t="shared" si="6"/>
        <v>3.3333333333333335</v>
      </c>
      <c r="L102">
        <f t="shared" si="7"/>
        <v>10</v>
      </c>
      <c r="M102" s="2" t="str">
        <f t="shared" si="8"/>
        <v xml:space="preserve"> </v>
      </c>
    </row>
    <row r="103" spans="1:13" x14ac:dyDescent="0.35">
      <c r="A103" t="s">
        <v>9</v>
      </c>
      <c r="B103" s="1" t="s">
        <v>389</v>
      </c>
      <c r="C103" t="s">
        <v>293</v>
      </c>
      <c r="D103" t="s">
        <v>27</v>
      </c>
      <c r="E103" t="s">
        <v>390</v>
      </c>
      <c r="F103" t="s">
        <v>293</v>
      </c>
      <c r="G103" t="s">
        <v>15</v>
      </c>
      <c r="H103">
        <v>4</v>
      </c>
      <c r="I103">
        <v>2</v>
      </c>
      <c r="J103">
        <v>4</v>
      </c>
      <c r="K103" s="9">
        <f t="shared" ref="K103:K134" si="9">AVERAGE(H103:J103)</f>
        <v>3.3333333333333335</v>
      </c>
      <c r="L103">
        <f t="shared" ref="L103:L134" si="10">J103-I103</f>
        <v>2</v>
      </c>
      <c r="M103" s="2">
        <f t="shared" ref="M103:M134" si="11">IF(I103 &gt; 0,L103/I103," ")</f>
        <v>1</v>
      </c>
    </row>
    <row r="104" spans="1:13" x14ac:dyDescent="0.35">
      <c r="A104" t="s">
        <v>9</v>
      </c>
      <c r="B104" s="1" t="s">
        <v>410</v>
      </c>
      <c r="C104" t="s">
        <v>411</v>
      </c>
      <c r="D104" t="s">
        <v>12</v>
      </c>
      <c r="E104" t="s">
        <v>412</v>
      </c>
      <c r="F104" t="s">
        <v>413</v>
      </c>
      <c r="G104" t="s">
        <v>401</v>
      </c>
      <c r="H104">
        <v>0</v>
      </c>
      <c r="I104">
        <v>0</v>
      </c>
      <c r="J104">
        <v>9</v>
      </c>
      <c r="K104" s="9">
        <f t="shared" si="9"/>
        <v>3</v>
      </c>
      <c r="L104">
        <f t="shared" si="10"/>
        <v>9</v>
      </c>
      <c r="M104" s="2" t="str">
        <f t="shared" si="11"/>
        <v xml:space="preserve"> </v>
      </c>
    </row>
    <row r="105" spans="1:13" x14ac:dyDescent="0.35">
      <c r="A105" t="s">
        <v>9</v>
      </c>
      <c r="B105" s="1" t="s">
        <v>177</v>
      </c>
      <c r="C105" t="s">
        <v>178</v>
      </c>
      <c r="D105" t="s">
        <v>12</v>
      </c>
      <c r="E105" t="s">
        <v>183</v>
      </c>
      <c r="F105" t="s">
        <v>184</v>
      </c>
      <c r="G105" t="s">
        <v>401</v>
      </c>
      <c r="H105">
        <v>0</v>
      </c>
      <c r="I105">
        <v>5</v>
      </c>
      <c r="J105">
        <v>4</v>
      </c>
      <c r="K105" s="9">
        <f t="shared" si="9"/>
        <v>3</v>
      </c>
      <c r="L105">
        <f t="shared" si="10"/>
        <v>-1</v>
      </c>
      <c r="M105" s="2">
        <f t="shared" si="11"/>
        <v>-0.2</v>
      </c>
    </row>
    <row r="106" spans="1:13" x14ac:dyDescent="0.35">
      <c r="A106" t="s">
        <v>9</v>
      </c>
      <c r="B106" s="1" t="s">
        <v>300</v>
      </c>
      <c r="C106" t="s">
        <v>301</v>
      </c>
      <c r="D106" t="s">
        <v>27</v>
      </c>
      <c r="E106" t="s">
        <v>304</v>
      </c>
      <c r="F106" t="s">
        <v>305</v>
      </c>
      <c r="G106" t="s">
        <v>15</v>
      </c>
      <c r="H106">
        <v>3</v>
      </c>
      <c r="I106">
        <v>3</v>
      </c>
      <c r="J106">
        <v>3</v>
      </c>
      <c r="K106" s="9">
        <f t="shared" si="9"/>
        <v>3</v>
      </c>
      <c r="L106">
        <f t="shared" si="10"/>
        <v>0</v>
      </c>
      <c r="M106" s="2">
        <f t="shared" si="11"/>
        <v>0</v>
      </c>
    </row>
    <row r="107" spans="1:13" x14ac:dyDescent="0.35">
      <c r="A107" t="s">
        <v>9</v>
      </c>
      <c r="B107" s="1" t="s">
        <v>348</v>
      </c>
      <c r="C107" t="s">
        <v>349</v>
      </c>
      <c r="D107" t="s">
        <v>12</v>
      </c>
      <c r="E107" t="s">
        <v>354</v>
      </c>
      <c r="F107" t="s">
        <v>355</v>
      </c>
      <c r="G107" t="s">
        <v>22</v>
      </c>
      <c r="H107">
        <v>1</v>
      </c>
      <c r="I107">
        <v>4</v>
      </c>
      <c r="J107">
        <v>4</v>
      </c>
      <c r="K107" s="9">
        <f t="shared" si="9"/>
        <v>3</v>
      </c>
      <c r="L107">
        <f t="shared" si="10"/>
        <v>0</v>
      </c>
      <c r="M107" s="2">
        <f t="shared" si="11"/>
        <v>0</v>
      </c>
    </row>
    <row r="108" spans="1:13" x14ac:dyDescent="0.35">
      <c r="A108" t="s">
        <v>9</v>
      </c>
      <c r="B108" s="1" t="s">
        <v>67</v>
      </c>
      <c r="C108" t="s">
        <v>68</v>
      </c>
      <c r="D108" t="s">
        <v>12</v>
      </c>
      <c r="E108" t="s">
        <v>73</v>
      </c>
      <c r="F108" t="s">
        <v>74</v>
      </c>
      <c r="G108" t="s">
        <v>22</v>
      </c>
      <c r="H108">
        <v>0</v>
      </c>
      <c r="I108">
        <v>7</v>
      </c>
      <c r="J108">
        <v>1</v>
      </c>
      <c r="K108" s="9">
        <f t="shared" si="9"/>
        <v>2.6666666666666665</v>
      </c>
      <c r="L108">
        <f t="shared" si="10"/>
        <v>-6</v>
      </c>
      <c r="M108" s="2">
        <f t="shared" si="11"/>
        <v>-0.8571428571428571</v>
      </c>
    </row>
    <row r="109" spans="1:13" x14ac:dyDescent="0.35">
      <c r="A109" t="s">
        <v>9</v>
      </c>
      <c r="B109" s="1" t="s">
        <v>142</v>
      </c>
      <c r="C109" t="s">
        <v>143</v>
      </c>
      <c r="D109" t="s">
        <v>12</v>
      </c>
      <c r="E109" t="s">
        <v>147</v>
      </c>
      <c r="F109" t="s">
        <v>145</v>
      </c>
      <c r="G109" t="s">
        <v>22</v>
      </c>
      <c r="H109">
        <v>4</v>
      </c>
      <c r="I109">
        <v>4</v>
      </c>
      <c r="J109">
        <v>0</v>
      </c>
      <c r="K109" s="9">
        <f t="shared" si="9"/>
        <v>2.6666666666666665</v>
      </c>
      <c r="L109">
        <f t="shared" si="10"/>
        <v>-4</v>
      </c>
      <c r="M109" s="2">
        <f t="shared" si="11"/>
        <v>-1</v>
      </c>
    </row>
    <row r="110" spans="1:13" x14ac:dyDescent="0.35">
      <c r="A110" t="s">
        <v>9</v>
      </c>
      <c r="B110" s="1" t="s">
        <v>33</v>
      </c>
      <c r="C110" t="s">
        <v>34</v>
      </c>
      <c r="D110" t="s">
        <v>12</v>
      </c>
      <c r="E110" t="s">
        <v>36</v>
      </c>
      <c r="F110" t="s">
        <v>34</v>
      </c>
      <c r="G110" t="s">
        <v>22</v>
      </c>
      <c r="H110">
        <v>4</v>
      </c>
      <c r="I110">
        <v>0</v>
      </c>
      <c r="J110">
        <v>3</v>
      </c>
      <c r="K110" s="9">
        <f t="shared" si="9"/>
        <v>2.3333333333333335</v>
      </c>
      <c r="L110">
        <f t="shared" si="10"/>
        <v>3</v>
      </c>
      <c r="M110" s="2" t="str">
        <f t="shared" si="11"/>
        <v xml:space="preserve"> </v>
      </c>
    </row>
    <row r="111" spans="1:13" x14ac:dyDescent="0.35">
      <c r="A111" t="s">
        <v>9</v>
      </c>
      <c r="B111" s="1" t="s">
        <v>96</v>
      </c>
      <c r="C111" t="s">
        <v>97</v>
      </c>
      <c r="D111" t="s">
        <v>12</v>
      </c>
      <c r="E111" t="s">
        <v>98</v>
      </c>
      <c r="F111" t="s">
        <v>99</v>
      </c>
      <c r="G111" t="s">
        <v>15</v>
      </c>
      <c r="H111">
        <v>5</v>
      </c>
      <c r="I111">
        <v>2</v>
      </c>
      <c r="J111">
        <v>0</v>
      </c>
      <c r="K111" s="9">
        <f t="shared" si="9"/>
        <v>2.3333333333333335</v>
      </c>
      <c r="L111">
        <f t="shared" si="10"/>
        <v>-2</v>
      </c>
      <c r="M111" s="2">
        <f t="shared" si="11"/>
        <v>-1</v>
      </c>
    </row>
    <row r="112" spans="1:13" x14ac:dyDescent="0.35">
      <c r="A112" t="s">
        <v>9</v>
      </c>
      <c r="B112" s="1" t="s">
        <v>156</v>
      </c>
      <c r="C112" t="s">
        <v>157</v>
      </c>
      <c r="D112" t="s">
        <v>12</v>
      </c>
      <c r="E112" t="s">
        <v>158</v>
      </c>
      <c r="F112" t="s">
        <v>159</v>
      </c>
      <c r="G112" t="s">
        <v>15</v>
      </c>
      <c r="H112">
        <v>2</v>
      </c>
      <c r="I112">
        <v>3</v>
      </c>
      <c r="J112">
        <v>2</v>
      </c>
      <c r="K112" s="9">
        <f t="shared" si="9"/>
        <v>2.3333333333333335</v>
      </c>
      <c r="L112">
        <f t="shared" si="10"/>
        <v>-1</v>
      </c>
      <c r="M112" s="2">
        <f t="shared" si="11"/>
        <v>-0.33333333333333331</v>
      </c>
    </row>
    <row r="113" spans="1:13" x14ac:dyDescent="0.35">
      <c r="A113" t="s">
        <v>9</v>
      </c>
      <c r="B113" s="1" t="s">
        <v>285</v>
      </c>
      <c r="C113" t="s">
        <v>286</v>
      </c>
      <c r="D113" t="s">
        <v>27</v>
      </c>
      <c r="E113" t="s">
        <v>289</v>
      </c>
      <c r="F113" t="s">
        <v>286</v>
      </c>
      <c r="G113" t="s">
        <v>15</v>
      </c>
      <c r="H113">
        <v>4</v>
      </c>
      <c r="I113">
        <v>3</v>
      </c>
      <c r="J113">
        <v>0</v>
      </c>
      <c r="K113" s="9">
        <f t="shared" si="9"/>
        <v>2.3333333333333335</v>
      </c>
      <c r="L113">
        <f t="shared" si="10"/>
        <v>-3</v>
      </c>
      <c r="M113" s="2">
        <f t="shared" si="11"/>
        <v>-1</v>
      </c>
    </row>
    <row r="114" spans="1:13" x14ac:dyDescent="0.35">
      <c r="A114" t="s">
        <v>9</v>
      </c>
      <c r="B114" s="1" t="s">
        <v>332</v>
      </c>
      <c r="C114" t="s">
        <v>333</v>
      </c>
      <c r="D114" t="s">
        <v>27</v>
      </c>
      <c r="E114" t="s">
        <v>336</v>
      </c>
      <c r="F114" t="s">
        <v>333</v>
      </c>
      <c r="G114" t="s">
        <v>15</v>
      </c>
      <c r="H114">
        <v>2</v>
      </c>
      <c r="I114">
        <v>3</v>
      </c>
      <c r="J114">
        <v>2</v>
      </c>
      <c r="K114" s="9">
        <f t="shared" si="9"/>
        <v>2.3333333333333335</v>
      </c>
      <c r="L114">
        <f t="shared" si="10"/>
        <v>-1</v>
      </c>
      <c r="M114" s="2">
        <f t="shared" si="11"/>
        <v>-0.33333333333333331</v>
      </c>
    </row>
    <row r="115" spans="1:13" x14ac:dyDescent="0.35">
      <c r="A115" t="s">
        <v>9</v>
      </c>
      <c r="B115" s="1" t="s">
        <v>370</v>
      </c>
      <c r="C115" t="s">
        <v>371</v>
      </c>
      <c r="D115" t="s">
        <v>27</v>
      </c>
      <c r="E115" t="s">
        <v>372</v>
      </c>
      <c r="F115" t="s">
        <v>373</v>
      </c>
      <c r="G115" t="s">
        <v>30</v>
      </c>
      <c r="H115">
        <v>1</v>
      </c>
      <c r="I115">
        <v>3</v>
      </c>
      <c r="J115">
        <v>3</v>
      </c>
      <c r="K115" s="9">
        <f t="shared" si="9"/>
        <v>2.3333333333333335</v>
      </c>
      <c r="L115">
        <f t="shared" si="10"/>
        <v>0</v>
      </c>
      <c r="M115" s="2">
        <f t="shared" si="11"/>
        <v>0</v>
      </c>
    </row>
    <row r="116" spans="1:13" x14ac:dyDescent="0.35">
      <c r="A116" t="s">
        <v>9</v>
      </c>
      <c r="B116" s="1" t="s">
        <v>33</v>
      </c>
      <c r="C116" t="s">
        <v>34</v>
      </c>
      <c r="D116" t="s">
        <v>12</v>
      </c>
      <c r="E116" t="s">
        <v>39</v>
      </c>
      <c r="F116" t="s">
        <v>34</v>
      </c>
      <c r="G116" t="s">
        <v>22</v>
      </c>
      <c r="H116">
        <v>4</v>
      </c>
      <c r="I116">
        <v>2</v>
      </c>
      <c r="J116">
        <v>0</v>
      </c>
      <c r="K116" s="9">
        <f t="shared" si="9"/>
        <v>2</v>
      </c>
      <c r="L116">
        <f t="shared" si="10"/>
        <v>-2</v>
      </c>
      <c r="M116" s="2">
        <f t="shared" si="11"/>
        <v>-1</v>
      </c>
    </row>
    <row r="117" spans="1:13" x14ac:dyDescent="0.35">
      <c r="A117" t="s">
        <v>9</v>
      </c>
      <c r="B117" s="1" t="s">
        <v>57</v>
      </c>
      <c r="C117" t="s">
        <v>58</v>
      </c>
      <c r="D117" t="s">
        <v>12</v>
      </c>
      <c r="E117" t="s">
        <v>59</v>
      </c>
      <c r="F117" t="s">
        <v>60</v>
      </c>
      <c r="G117" t="s">
        <v>401</v>
      </c>
      <c r="H117">
        <v>1</v>
      </c>
      <c r="I117">
        <v>5</v>
      </c>
      <c r="J117">
        <v>0</v>
      </c>
      <c r="K117" s="9">
        <f t="shared" si="9"/>
        <v>2</v>
      </c>
      <c r="L117">
        <f t="shared" si="10"/>
        <v>-5</v>
      </c>
      <c r="M117" s="2">
        <f t="shared" si="11"/>
        <v>-1</v>
      </c>
    </row>
    <row r="118" spans="1:13" x14ac:dyDescent="0.35">
      <c r="A118" t="s">
        <v>9</v>
      </c>
      <c r="B118" s="1" t="s">
        <v>67</v>
      </c>
      <c r="C118" t="s">
        <v>68</v>
      </c>
      <c r="D118" t="s">
        <v>12</v>
      </c>
      <c r="E118" t="s">
        <v>69</v>
      </c>
      <c r="F118" t="s">
        <v>70</v>
      </c>
      <c r="G118" t="s">
        <v>22</v>
      </c>
      <c r="H118">
        <v>0</v>
      </c>
      <c r="I118">
        <v>4</v>
      </c>
      <c r="J118">
        <v>2</v>
      </c>
      <c r="K118" s="9">
        <f t="shared" si="9"/>
        <v>2</v>
      </c>
      <c r="L118">
        <f t="shared" si="10"/>
        <v>-2</v>
      </c>
      <c r="M118" s="2">
        <f t="shared" si="11"/>
        <v>-0.5</v>
      </c>
    </row>
    <row r="119" spans="1:13" x14ac:dyDescent="0.35">
      <c r="A119" t="s">
        <v>9</v>
      </c>
      <c r="B119" s="1" t="s">
        <v>342</v>
      </c>
      <c r="C119" t="s">
        <v>343</v>
      </c>
      <c r="D119" t="s">
        <v>27</v>
      </c>
      <c r="E119" t="s">
        <v>344</v>
      </c>
      <c r="F119" t="s">
        <v>345</v>
      </c>
      <c r="G119" t="s">
        <v>30</v>
      </c>
      <c r="H119">
        <v>3</v>
      </c>
      <c r="I119">
        <v>1</v>
      </c>
      <c r="J119">
        <v>2</v>
      </c>
      <c r="K119" s="9">
        <f t="shared" si="9"/>
        <v>2</v>
      </c>
      <c r="L119">
        <f t="shared" si="10"/>
        <v>1</v>
      </c>
      <c r="M119" s="2">
        <f t="shared" si="11"/>
        <v>1</v>
      </c>
    </row>
    <row r="120" spans="1:13" x14ac:dyDescent="0.35">
      <c r="A120" t="s">
        <v>9</v>
      </c>
      <c r="B120" s="1" t="s">
        <v>88</v>
      </c>
      <c r="C120" t="s">
        <v>89</v>
      </c>
      <c r="D120" t="s">
        <v>12</v>
      </c>
      <c r="E120" t="s">
        <v>90</v>
      </c>
      <c r="F120" t="s">
        <v>91</v>
      </c>
      <c r="G120" t="s">
        <v>22</v>
      </c>
      <c r="H120">
        <v>1</v>
      </c>
      <c r="I120">
        <v>1</v>
      </c>
      <c r="J120">
        <v>3</v>
      </c>
      <c r="K120" s="9">
        <f t="shared" si="9"/>
        <v>1.6666666666666667</v>
      </c>
      <c r="L120">
        <f t="shared" si="10"/>
        <v>2</v>
      </c>
      <c r="M120" s="2">
        <f t="shared" si="11"/>
        <v>2</v>
      </c>
    </row>
    <row r="121" spans="1:13" x14ac:dyDescent="0.35">
      <c r="A121" t="s">
        <v>9</v>
      </c>
      <c r="B121" s="1" t="s">
        <v>126</v>
      </c>
      <c r="C121" t="s">
        <v>127</v>
      </c>
      <c r="D121" t="s">
        <v>27</v>
      </c>
      <c r="E121" t="s">
        <v>130</v>
      </c>
      <c r="F121" t="s">
        <v>131</v>
      </c>
      <c r="G121" t="s">
        <v>15</v>
      </c>
      <c r="H121">
        <v>2</v>
      </c>
      <c r="I121">
        <v>2</v>
      </c>
      <c r="J121">
        <v>1</v>
      </c>
      <c r="K121" s="9">
        <f t="shared" si="9"/>
        <v>1.6666666666666667</v>
      </c>
      <c r="L121">
        <f t="shared" si="10"/>
        <v>-1</v>
      </c>
      <c r="M121" s="2">
        <f t="shared" si="11"/>
        <v>-0.5</v>
      </c>
    </row>
    <row r="122" spans="1:13" x14ac:dyDescent="0.35">
      <c r="A122" t="s">
        <v>9</v>
      </c>
      <c r="B122" s="1" t="s">
        <v>248</v>
      </c>
      <c r="C122" t="s">
        <v>249</v>
      </c>
      <c r="D122" t="s">
        <v>27</v>
      </c>
      <c r="E122" t="s">
        <v>252</v>
      </c>
      <c r="F122" t="s">
        <v>253</v>
      </c>
      <c r="G122" t="s">
        <v>22</v>
      </c>
      <c r="H122">
        <v>2</v>
      </c>
      <c r="I122">
        <v>3</v>
      </c>
      <c r="J122">
        <v>0</v>
      </c>
      <c r="K122" s="9">
        <f t="shared" si="9"/>
        <v>1.6666666666666667</v>
      </c>
      <c r="L122">
        <f t="shared" si="10"/>
        <v>-3</v>
      </c>
      <c r="M122" s="2">
        <f t="shared" si="11"/>
        <v>-1</v>
      </c>
    </row>
    <row r="123" spans="1:13" x14ac:dyDescent="0.35">
      <c r="A123" t="s">
        <v>9</v>
      </c>
      <c r="B123" s="1" t="s">
        <v>10</v>
      </c>
      <c r="C123" t="s">
        <v>11</v>
      </c>
      <c r="D123" t="s">
        <v>12</v>
      </c>
      <c r="E123" t="s">
        <v>399</v>
      </c>
      <c r="F123" t="s">
        <v>400</v>
      </c>
      <c r="G123" t="s">
        <v>401</v>
      </c>
      <c r="H123">
        <v>0</v>
      </c>
      <c r="I123">
        <v>0</v>
      </c>
      <c r="J123">
        <v>4</v>
      </c>
      <c r="K123" s="9">
        <f t="shared" si="9"/>
        <v>1.3333333333333333</v>
      </c>
      <c r="L123">
        <f t="shared" si="10"/>
        <v>4</v>
      </c>
      <c r="M123" s="2" t="str">
        <f t="shared" si="11"/>
        <v xml:space="preserve"> </v>
      </c>
    </row>
    <row r="124" spans="1:13" x14ac:dyDescent="0.35">
      <c r="A124" t="s">
        <v>9</v>
      </c>
      <c r="B124" s="1" t="s">
        <v>77</v>
      </c>
      <c r="C124" t="s">
        <v>78</v>
      </c>
      <c r="D124" t="s">
        <v>12</v>
      </c>
      <c r="E124" t="s">
        <v>79</v>
      </c>
      <c r="F124" t="s">
        <v>80</v>
      </c>
      <c r="G124" t="s">
        <v>22</v>
      </c>
      <c r="H124">
        <v>0</v>
      </c>
      <c r="I124">
        <v>3</v>
      </c>
      <c r="J124">
        <v>1</v>
      </c>
      <c r="K124" s="9">
        <f t="shared" si="9"/>
        <v>1.3333333333333333</v>
      </c>
      <c r="L124">
        <f t="shared" si="10"/>
        <v>-2</v>
      </c>
      <c r="M124" s="2">
        <f t="shared" si="11"/>
        <v>-0.66666666666666663</v>
      </c>
    </row>
    <row r="125" spans="1:13" x14ac:dyDescent="0.35">
      <c r="A125" t="s">
        <v>9</v>
      </c>
      <c r="B125" s="1" t="s">
        <v>81</v>
      </c>
      <c r="C125" t="s">
        <v>82</v>
      </c>
      <c r="D125" t="s">
        <v>12</v>
      </c>
      <c r="E125" t="s">
        <v>83</v>
      </c>
      <c r="F125" t="s">
        <v>84</v>
      </c>
      <c r="G125" t="s">
        <v>15</v>
      </c>
      <c r="H125">
        <v>1</v>
      </c>
      <c r="I125">
        <v>2</v>
      </c>
      <c r="J125">
        <v>1</v>
      </c>
      <c r="K125" s="9">
        <f t="shared" si="9"/>
        <v>1.3333333333333333</v>
      </c>
      <c r="L125">
        <f t="shared" si="10"/>
        <v>-1</v>
      </c>
      <c r="M125" s="2">
        <f t="shared" si="11"/>
        <v>-0.5</v>
      </c>
    </row>
    <row r="126" spans="1:13" x14ac:dyDescent="0.35">
      <c r="A126" t="s">
        <v>9</v>
      </c>
      <c r="B126" s="1" t="s">
        <v>161</v>
      </c>
      <c r="C126" t="s">
        <v>162</v>
      </c>
      <c r="D126" t="s">
        <v>27</v>
      </c>
      <c r="E126" t="s">
        <v>165</v>
      </c>
      <c r="F126" t="s">
        <v>166</v>
      </c>
      <c r="G126" t="s">
        <v>15</v>
      </c>
      <c r="H126">
        <v>1</v>
      </c>
      <c r="I126">
        <v>0</v>
      </c>
      <c r="J126">
        <v>3</v>
      </c>
      <c r="K126" s="9">
        <f t="shared" si="9"/>
        <v>1.3333333333333333</v>
      </c>
      <c r="L126">
        <f t="shared" si="10"/>
        <v>3</v>
      </c>
      <c r="M126" s="2" t="str">
        <f t="shared" si="11"/>
        <v xml:space="preserve"> </v>
      </c>
    </row>
    <row r="127" spans="1:13" x14ac:dyDescent="0.35">
      <c r="A127" t="s">
        <v>9</v>
      </c>
      <c r="B127" s="1" t="s">
        <v>216</v>
      </c>
      <c r="C127" t="s">
        <v>217</v>
      </c>
      <c r="D127" t="s">
        <v>12</v>
      </c>
      <c r="E127" t="s">
        <v>218</v>
      </c>
      <c r="F127" t="s">
        <v>219</v>
      </c>
      <c r="G127" t="s">
        <v>15</v>
      </c>
      <c r="H127">
        <v>4</v>
      </c>
      <c r="I127">
        <v>0</v>
      </c>
      <c r="J127">
        <v>0</v>
      </c>
      <c r="K127" s="9">
        <f t="shared" si="9"/>
        <v>1.3333333333333333</v>
      </c>
      <c r="L127">
        <f t="shared" si="10"/>
        <v>0</v>
      </c>
      <c r="M127" s="2" t="str">
        <f t="shared" si="11"/>
        <v xml:space="preserve"> </v>
      </c>
    </row>
    <row r="128" spans="1:13" x14ac:dyDescent="0.35">
      <c r="A128" t="s">
        <v>9</v>
      </c>
      <c r="B128" s="1" t="s">
        <v>360</v>
      </c>
      <c r="C128" t="s">
        <v>361</v>
      </c>
      <c r="D128" t="s">
        <v>27</v>
      </c>
      <c r="E128" t="s">
        <v>364</v>
      </c>
      <c r="F128" t="s">
        <v>361</v>
      </c>
      <c r="G128" t="s">
        <v>15</v>
      </c>
      <c r="H128">
        <v>1</v>
      </c>
      <c r="I128">
        <v>2</v>
      </c>
      <c r="J128">
        <v>1</v>
      </c>
      <c r="K128" s="9">
        <f t="shared" si="9"/>
        <v>1.3333333333333333</v>
      </c>
      <c r="L128">
        <f t="shared" si="10"/>
        <v>-1</v>
      </c>
      <c r="M128" s="2">
        <f t="shared" si="11"/>
        <v>-0.5</v>
      </c>
    </row>
    <row r="129" spans="1:13" x14ac:dyDescent="0.35">
      <c r="A129" t="s">
        <v>9</v>
      </c>
      <c r="B129" s="1" t="s">
        <v>85</v>
      </c>
      <c r="C129" t="s">
        <v>86</v>
      </c>
      <c r="D129" t="s">
        <v>27</v>
      </c>
      <c r="E129" t="s">
        <v>87</v>
      </c>
      <c r="F129" t="s">
        <v>86</v>
      </c>
      <c r="G129" t="s">
        <v>15</v>
      </c>
      <c r="H129">
        <v>1</v>
      </c>
      <c r="I129">
        <v>0</v>
      </c>
      <c r="J129">
        <v>2</v>
      </c>
      <c r="K129" s="9">
        <f t="shared" si="9"/>
        <v>1</v>
      </c>
      <c r="L129">
        <f t="shared" si="10"/>
        <v>2</v>
      </c>
      <c r="M129" s="2" t="str">
        <f t="shared" si="11"/>
        <v xml:space="preserve"> </v>
      </c>
    </row>
    <row r="130" spans="1:13" x14ac:dyDescent="0.35">
      <c r="A130" t="s">
        <v>9</v>
      </c>
      <c r="B130" s="1" t="s">
        <v>112</v>
      </c>
      <c r="C130" t="s">
        <v>113</v>
      </c>
      <c r="D130" t="s">
        <v>12</v>
      </c>
      <c r="E130" t="s">
        <v>114</v>
      </c>
      <c r="F130" t="s">
        <v>115</v>
      </c>
      <c r="G130" t="s">
        <v>15</v>
      </c>
      <c r="H130">
        <v>2</v>
      </c>
      <c r="I130">
        <v>0</v>
      </c>
      <c r="J130">
        <v>1</v>
      </c>
      <c r="K130" s="9">
        <f t="shared" si="9"/>
        <v>1</v>
      </c>
      <c r="L130">
        <f t="shared" si="10"/>
        <v>1</v>
      </c>
      <c r="M130" s="2" t="str">
        <f t="shared" si="11"/>
        <v xml:space="preserve"> </v>
      </c>
    </row>
    <row r="131" spans="1:13" x14ac:dyDescent="0.35">
      <c r="A131" t="s">
        <v>9</v>
      </c>
      <c r="B131" s="1" t="s">
        <v>173</v>
      </c>
      <c r="C131" t="s">
        <v>174</v>
      </c>
      <c r="D131" t="s">
        <v>12</v>
      </c>
      <c r="E131" t="s">
        <v>175</v>
      </c>
      <c r="F131" t="s">
        <v>176</v>
      </c>
      <c r="G131" t="s">
        <v>401</v>
      </c>
      <c r="H131">
        <v>0</v>
      </c>
      <c r="I131">
        <v>1</v>
      </c>
      <c r="J131">
        <v>2</v>
      </c>
      <c r="K131" s="9">
        <f t="shared" si="9"/>
        <v>1</v>
      </c>
      <c r="L131">
        <f t="shared" si="10"/>
        <v>1</v>
      </c>
      <c r="M131" s="2">
        <f t="shared" si="11"/>
        <v>1</v>
      </c>
    </row>
    <row r="132" spans="1:13" x14ac:dyDescent="0.35">
      <c r="A132" t="s">
        <v>9</v>
      </c>
      <c r="B132" s="1" t="s">
        <v>319</v>
      </c>
      <c r="C132" t="s">
        <v>320</v>
      </c>
      <c r="D132" t="s">
        <v>27</v>
      </c>
      <c r="E132" t="s">
        <v>321</v>
      </c>
      <c r="F132" t="s">
        <v>322</v>
      </c>
      <c r="G132" t="s">
        <v>15</v>
      </c>
      <c r="H132">
        <v>1</v>
      </c>
      <c r="I132">
        <v>1</v>
      </c>
      <c r="J132">
        <v>1</v>
      </c>
      <c r="K132" s="9">
        <f t="shared" si="9"/>
        <v>1</v>
      </c>
      <c r="L132">
        <f t="shared" si="10"/>
        <v>0</v>
      </c>
      <c r="M132" s="2">
        <f t="shared" si="11"/>
        <v>0</v>
      </c>
    </row>
    <row r="133" spans="1:13" x14ac:dyDescent="0.35">
      <c r="A133" t="s">
        <v>9</v>
      </c>
      <c r="B133" s="1" t="s">
        <v>342</v>
      </c>
      <c r="C133" t="s">
        <v>343</v>
      </c>
      <c r="D133" t="s">
        <v>27</v>
      </c>
      <c r="E133" t="s">
        <v>346</v>
      </c>
      <c r="F133" t="s">
        <v>347</v>
      </c>
      <c r="G133" t="s">
        <v>15</v>
      </c>
      <c r="H133">
        <v>1</v>
      </c>
      <c r="I133">
        <v>1</v>
      </c>
      <c r="J133">
        <v>1</v>
      </c>
      <c r="K133" s="9">
        <f t="shared" si="9"/>
        <v>1</v>
      </c>
      <c r="L133">
        <f t="shared" si="10"/>
        <v>0</v>
      </c>
      <c r="M133" s="2">
        <f t="shared" si="11"/>
        <v>0</v>
      </c>
    </row>
    <row r="134" spans="1:13" x14ac:dyDescent="0.35">
      <c r="A134" t="s">
        <v>9</v>
      </c>
      <c r="B134" s="1" t="s">
        <v>53</v>
      </c>
      <c r="C134" t="s">
        <v>54</v>
      </c>
      <c r="D134" t="s">
        <v>12</v>
      </c>
      <c r="E134" t="s">
        <v>55</v>
      </c>
      <c r="F134" t="s">
        <v>56</v>
      </c>
      <c r="G134" t="s">
        <v>22</v>
      </c>
      <c r="H134">
        <v>0</v>
      </c>
      <c r="I134">
        <v>1</v>
      </c>
      <c r="J134">
        <v>1</v>
      </c>
      <c r="K134" s="9">
        <f t="shared" si="9"/>
        <v>0.66666666666666663</v>
      </c>
      <c r="L134">
        <f t="shared" si="10"/>
        <v>0</v>
      </c>
      <c r="M134" s="2">
        <f t="shared" si="11"/>
        <v>0</v>
      </c>
    </row>
    <row r="135" spans="1:13" x14ac:dyDescent="0.35">
      <c r="A135" t="s">
        <v>9</v>
      </c>
      <c r="B135" s="1" t="s">
        <v>126</v>
      </c>
      <c r="C135" t="s">
        <v>127</v>
      </c>
      <c r="D135" t="s">
        <v>27</v>
      </c>
      <c r="E135" t="s">
        <v>133</v>
      </c>
      <c r="F135" t="s">
        <v>134</v>
      </c>
      <c r="G135" t="s">
        <v>22</v>
      </c>
      <c r="H135">
        <v>0</v>
      </c>
      <c r="I135">
        <v>1</v>
      </c>
      <c r="J135">
        <v>1</v>
      </c>
      <c r="K135" s="9">
        <f t="shared" ref="K135:K164" si="12">AVERAGE(H135:J135)</f>
        <v>0.66666666666666663</v>
      </c>
      <c r="L135">
        <f t="shared" ref="L135:L164" si="13">J135-I135</f>
        <v>0</v>
      </c>
      <c r="M135" s="2">
        <f t="shared" ref="M135:M164" si="14">IF(I135 &gt; 0,L135/I135," ")</f>
        <v>0</v>
      </c>
    </row>
    <row r="136" spans="1:13" x14ac:dyDescent="0.35">
      <c r="A136" t="s">
        <v>9</v>
      </c>
      <c r="B136" s="1" t="s">
        <v>142</v>
      </c>
      <c r="C136" t="s">
        <v>143</v>
      </c>
      <c r="D136" t="s">
        <v>12</v>
      </c>
      <c r="E136" t="s">
        <v>146</v>
      </c>
      <c r="F136" t="s">
        <v>145</v>
      </c>
      <c r="G136" t="s">
        <v>22</v>
      </c>
      <c r="H136">
        <v>1</v>
      </c>
      <c r="I136">
        <v>0</v>
      </c>
      <c r="J136">
        <v>1</v>
      </c>
      <c r="K136" s="9">
        <f t="shared" si="12"/>
        <v>0.66666666666666663</v>
      </c>
      <c r="L136">
        <f t="shared" si="13"/>
        <v>1</v>
      </c>
      <c r="M136" s="2" t="str">
        <f t="shared" si="14"/>
        <v xml:space="preserve"> </v>
      </c>
    </row>
    <row r="137" spans="1:13" x14ac:dyDescent="0.35">
      <c r="A137" t="s">
        <v>9</v>
      </c>
      <c r="B137" s="1" t="s">
        <v>142</v>
      </c>
      <c r="C137" t="s">
        <v>143</v>
      </c>
      <c r="D137" t="s">
        <v>12</v>
      </c>
      <c r="E137" t="s">
        <v>154</v>
      </c>
      <c r="F137" t="s">
        <v>155</v>
      </c>
      <c r="G137" t="s">
        <v>401</v>
      </c>
      <c r="H137">
        <v>0</v>
      </c>
      <c r="I137">
        <v>1</v>
      </c>
      <c r="J137">
        <v>1</v>
      </c>
      <c r="K137" s="9">
        <f t="shared" si="12"/>
        <v>0.66666666666666663</v>
      </c>
      <c r="L137">
        <f t="shared" si="13"/>
        <v>0</v>
      </c>
      <c r="M137" s="2">
        <f t="shared" si="14"/>
        <v>0</v>
      </c>
    </row>
    <row r="138" spans="1:13" x14ac:dyDescent="0.35">
      <c r="A138" t="s">
        <v>9</v>
      </c>
      <c r="B138" s="1" t="s">
        <v>142</v>
      </c>
      <c r="C138" t="s">
        <v>143</v>
      </c>
      <c r="D138" t="s">
        <v>12</v>
      </c>
      <c r="E138" t="s">
        <v>150</v>
      </c>
      <c r="F138" t="s">
        <v>151</v>
      </c>
      <c r="G138" t="s">
        <v>401</v>
      </c>
      <c r="H138">
        <v>0</v>
      </c>
      <c r="I138">
        <v>1</v>
      </c>
      <c r="J138">
        <v>1</v>
      </c>
      <c r="K138" s="9">
        <f t="shared" si="12"/>
        <v>0.66666666666666663</v>
      </c>
      <c r="L138">
        <f t="shared" si="13"/>
        <v>0</v>
      </c>
      <c r="M138" s="2">
        <f t="shared" si="14"/>
        <v>0</v>
      </c>
    </row>
    <row r="139" spans="1:13" x14ac:dyDescent="0.35">
      <c r="A139" t="s">
        <v>9</v>
      </c>
      <c r="B139" s="1" t="s">
        <v>337</v>
      </c>
      <c r="C139" t="s">
        <v>338</v>
      </c>
      <c r="D139" t="s">
        <v>27</v>
      </c>
      <c r="E139" t="s">
        <v>341</v>
      </c>
      <c r="F139" t="s">
        <v>338</v>
      </c>
      <c r="G139" t="s">
        <v>15</v>
      </c>
      <c r="H139">
        <v>0</v>
      </c>
      <c r="I139">
        <v>1</v>
      </c>
      <c r="J139">
        <v>1</v>
      </c>
      <c r="K139" s="9">
        <f t="shared" si="12"/>
        <v>0.66666666666666663</v>
      </c>
      <c r="L139">
        <f t="shared" si="13"/>
        <v>0</v>
      </c>
      <c r="M139" s="2">
        <f t="shared" si="14"/>
        <v>0</v>
      </c>
    </row>
    <row r="140" spans="1:13" x14ac:dyDescent="0.35">
      <c r="A140" t="s">
        <v>9</v>
      </c>
      <c r="B140" s="1" t="s">
        <v>374</v>
      </c>
      <c r="C140" t="s">
        <v>375</v>
      </c>
      <c r="D140" t="s">
        <v>27</v>
      </c>
      <c r="E140" t="s">
        <v>376</v>
      </c>
      <c r="F140" t="s">
        <v>377</v>
      </c>
      <c r="G140" t="s">
        <v>22</v>
      </c>
      <c r="H140">
        <v>0</v>
      </c>
      <c r="I140">
        <v>2</v>
      </c>
      <c r="J140">
        <v>0</v>
      </c>
      <c r="K140" s="9">
        <f t="shared" si="12"/>
        <v>0.66666666666666663</v>
      </c>
      <c r="L140">
        <f t="shared" si="13"/>
        <v>-2</v>
      </c>
      <c r="M140" s="2">
        <f t="shared" si="14"/>
        <v>-1</v>
      </c>
    </row>
    <row r="141" spans="1:13" x14ac:dyDescent="0.35">
      <c r="A141" t="s">
        <v>9</v>
      </c>
      <c r="B141" s="1" t="s">
        <v>391</v>
      </c>
      <c r="C141" t="s">
        <v>392</v>
      </c>
      <c r="D141" t="s">
        <v>27</v>
      </c>
      <c r="E141" t="s">
        <v>450</v>
      </c>
      <c r="F141" t="s">
        <v>393</v>
      </c>
      <c r="G141" t="s">
        <v>223</v>
      </c>
      <c r="H141">
        <v>0</v>
      </c>
      <c r="I141">
        <v>2</v>
      </c>
      <c r="J141">
        <v>0</v>
      </c>
      <c r="K141" s="9">
        <f t="shared" si="12"/>
        <v>0.66666666666666663</v>
      </c>
      <c r="L141">
        <f t="shared" si="13"/>
        <v>-2</v>
      </c>
      <c r="M141" s="2">
        <f t="shared" si="14"/>
        <v>-1</v>
      </c>
    </row>
    <row r="142" spans="1:13" x14ac:dyDescent="0.35">
      <c r="A142" t="s">
        <v>9</v>
      </c>
      <c r="B142" s="1" t="s">
        <v>45</v>
      </c>
      <c r="C142" t="s">
        <v>46</v>
      </c>
      <c r="D142" t="s">
        <v>12</v>
      </c>
      <c r="E142" t="s">
        <v>402</v>
      </c>
      <c r="F142" t="s">
        <v>403</v>
      </c>
      <c r="G142" t="s">
        <v>401</v>
      </c>
      <c r="H142">
        <v>0</v>
      </c>
      <c r="I142">
        <v>0</v>
      </c>
      <c r="J142">
        <v>1</v>
      </c>
      <c r="K142" s="9">
        <f t="shared" si="12"/>
        <v>0.33333333333333331</v>
      </c>
      <c r="L142">
        <f t="shared" si="13"/>
        <v>1</v>
      </c>
      <c r="M142" s="2" t="str">
        <f t="shared" si="14"/>
        <v xml:space="preserve"> </v>
      </c>
    </row>
    <row r="143" spans="1:13" x14ac:dyDescent="0.35">
      <c r="A143" t="s">
        <v>9</v>
      </c>
      <c r="B143" s="1" t="s">
        <v>404</v>
      </c>
      <c r="C143" t="s">
        <v>405</v>
      </c>
      <c r="D143" t="s">
        <v>27</v>
      </c>
      <c r="E143" t="s">
        <v>406</v>
      </c>
      <c r="F143" t="s">
        <v>407</v>
      </c>
      <c r="G143" t="s">
        <v>22</v>
      </c>
      <c r="H143">
        <v>0</v>
      </c>
      <c r="I143">
        <v>0</v>
      </c>
      <c r="J143">
        <v>1</v>
      </c>
      <c r="K143" s="9">
        <f t="shared" si="12"/>
        <v>0.33333333333333331</v>
      </c>
      <c r="L143">
        <f t="shared" si="13"/>
        <v>1</v>
      </c>
      <c r="M143" s="2" t="str">
        <f t="shared" si="14"/>
        <v xml:space="preserve"> </v>
      </c>
    </row>
    <row r="144" spans="1:13" x14ac:dyDescent="0.35">
      <c r="A144" t="s">
        <v>9</v>
      </c>
      <c r="B144" s="1" t="s">
        <v>53</v>
      </c>
      <c r="C144" t="s">
        <v>54</v>
      </c>
      <c r="D144" t="s">
        <v>12</v>
      </c>
      <c r="E144" t="s">
        <v>408</v>
      </c>
      <c r="F144" t="s">
        <v>409</v>
      </c>
      <c r="G144" t="s">
        <v>401</v>
      </c>
      <c r="H144">
        <v>0</v>
      </c>
      <c r="I144">
        <v>0</v>
      </c>
      <c r="J144">
        <v>1</v>
      </c>
      <c r="K144" s="9">
        <f t="shared" si="12"/>
        <v>0.33333333333333331</v>
      </c>
      <c r="L144">
        <f t="shared" si="13"/>
        <v>1</v>
      </c>
      <c r="M144" s="2" t="str">
        <f t="shared" si="14"/>
        <v xml:space="preserve"> </v>
      </c>
    </row>
    <row r="145" spans="1:13" x14ac:dyDescent="0.35">
      <c r="A145" t="s">
        <v>9</v>
      </c>
      <c r="B145" s="1" t="s">
        <v>424</v>
      </c>
      <c r="C145" t="s">
        <v>425</v>
      </c>
      <c r="D145" t="s">
        <v>12</v>
      </c>
      <c r="E145" t="s">
        <v>104</v>
      </c>
      <c r="F145" t="s">
        <v>105</v>
      </c>
      <c r="G145" t="s">
        <v>15</v>
      </c>
      <c r="H145">
        <v>0</v>
      </c>
      <c r="I145">
        <v>1</v>
      </c>
      <c r="J145">
        <v>0</v>
      </c>
      <c r="K145" s="9">
        <f t="shared" si="12"/>
        <v>0.33333333333333331</v>
      </c>
      <c r="L145">
        <f t="shared" si="13"/>
        <v>-1</v>
      </c>
      <c r="M145" s="2">
        <f t="shared" si="14"/>
        <v>-1</v>
      </c>
    </row>
    <row r="146" spans="1:13" x14ac:dyDescent="0.35">
      <c r="A146" t="s">
        <v>9</v>
      </c>
      <c r="B146" s="1" t="s">
        <v>102</v>
      </c>
      <c r="C146" t="s">
        <v>103</v>
      </c>
      <c r="D146" t="s">
        <v>12</v>
      </c>
      <c r="E146" t="s">
        <v>106</v>
      </c>
      <c r="F146" t="s">
        <v>107</v>
      </c>
      <c r="G146" t="s">
        <v>15</v>
      </c>
      <c r="H146">
        <v>0</v>
      </c>
      <c r="I146">
        <v>1</v>
      </c>
      <c r="J146">
        <v>0</v>
      </c>
      <c r="K146" s="9">
        <f t="shared" si="12"/>
        <v>0.33333333333333331</v>
      </c>
      <c r="L146">
        <f t="shared" si="13"/>
        <v>-1</v>
      </c>
      <c r="M146" s="2">
        <f t="shared" si="14"/>
        <v>-1</v>
      </c>
    </row>
    <row r="147" spans="1:13" x14ac:dyDescent="0.35">
      <c r="A147" t="s">
        <v>9</v>
      </c>
      <c r="B147" s="1" t="s">
        <v>112</v>
      </c>
      <c r="C147" t="s">
        <v>113</v>
      </c>
      <c r="D147" t="s">
        <v>12</v>
      </c>
      <c r="E147" t="s">
        <v>116</v>
      </c>
      <c r="F147" t="s">
        <v>115</v>
      </c>
      <c r="G147" t="s">
        <v>22</v>
      </c>
      <c r="H147">
        <v>1</v>
      </c>
      <c r="I147">
        <v>0</v>
      </c>
      <c r="J147">
        <v>0</v>
      </c>
      <c r="K147" s="9">
        <f t="shared" si="12"/>
        <v>0.33333333333333331</v>
      </c>
      <c r="L147">
        <f t="shared" si="13"/>
        <v>0</v>
      </c>
      <c r="M147" s="2" t="str">
        <f t="shared" si="14"/>
        <v xml:space="preserve"> </v>
      </c>
    </row>
    <row r="148" spans="1:13" x14ac:dyDescent="0.35">
      <c r="A148" t="s">
        <v>9</v>
      </c>
      <c r="B148" s="1" t="s">
        <v>118</v>
      </c>
      <c r="C148" t="s">
        <v>119</v>
      </c>
      <c r="D148" t="s">
        <v>12</v>
      </c>
      <c r="E148" t="s">
        <v>120</v>
      </c>
      <c r="F148" t="s">
        <v>121</v>
      </c>
      <c r="G148" t="s">
        <v>15</v>
      </c>
      <c r="H148">
        <v>1</v>
      </c>
      <c r="I148">
        <v>0</v>
      </c>
      <c r="J148">
        <v>0</v>
      </c>
      <c r="K148" s="9">
        <f t="shared" si="12"/>
        <v>0.33333333333333331</v>
      </c>
      <c r="L148">
        <f t="shared" si="13"/>
        <v>0</v>
      </c>
      <c r="M148" s="2" t="str">
        <f t="shared" si="14"/>
        <v xml:space="preserve"> </v>
      </c>
    </row>
    <row r="149" spans="1:13" x14ac:dyDescent="0.35">
      <c r="A149" t="s">
        <v>9</v>
      </c>
      <c r="B149" s="1" t="s">
        <v>126</v>
      </c>
      <c r="C149" t="s">
        <v>127</v>
      </c>
      <c r="D149" t="s">
        <v>27</v>
      </c>
      <c r="E149" t="s">
        <v>135</v>
      </c>
      <c r="F149" t="s">
        <v>131</v>
      </c>
      <c r="G149" t="s">
        <v>22</v>
      </c>
      <c r="H149">
        <v>0</v>
      </c>
      <c r="I149">
        <v>1</v>
      </c>
      <c r="J149">
        <v>0</v>
      </c>
      <c r="K149" s="9">
        <f t="shared" si="12"/>
        <v>0.33333333333333331</v>
      </c>
      <c r="L149">
        <f t="shared" si="13"/>
        <v>-1</v>
      </c>
      <c r="M149" s="2">
        <f t="shared" si="14"/>
        <v>-1</v>
      </c>
    </row>
    <row r="150" spans="1:13" x14ac:dyDescent="0.35">
      <c r="A150" t="s">
        <v>9</v>
      </c>
      <c r="B150" s="1" t="s">
        <v>142</v>
      </c>
      <c r="C150" t="s">
        <v>143</v>
      </c>
      <c r="D150" t="s">
        <v>12</v>
      </c>
      <c r="E150" t="s">
        <v>152</v>
      </c>
      <c r="F150" t="s">
        <v>153</v>
      </c>
      <c r="G150" t="s">
        <v>401</v>
      </c>
      <c r="H150">
        <v>0</v>
      </c>
      <c r="I150">
        <v>1</v>
      </c>
      <c r="J150">
        <v>0</v>
      </c>
      <c r="K150" s="9">
        <f t="shared" si="12"/>
        <v>0.33333333333333331</v>
      </c>
      <c r="L150">
        <f t="shared" si="13"/>
        <v>-1</v>
      </c>
      <c r="M150" s="2">
        <f t="shared" si="14"/>
        <v>-1</v>
      </c>
    </row>
    <row r="151" spans="1:13" x14ac:dyDescent="0.35">
      <c r="A151" t="s">
        <v>9</v>
      </c>
      <c r="B151" s="1" t="s">
        <v>156</v>
      </c>
      <c r="C151" t="s">
        <v>157</v>
      </c>
      <c r="D151" t="s">
        <v>12</v>
      </c>
      <c r="E151" t="s">
        <v>160</v>
      </c>
      <c r="F151" t="s">
        <v>159</v>
      </c>
      <c r="G151" t="s">
        <v>22</v>
      </c>
      <c r="H151">
        <v>1</v>
      </c>
      <c r="I151">
        <v>0</v>
      </c>
      <c r="J151">
        <v>0</v>
      </c>
      <c r="K151" s="9">
        <f t="shared" si="12"/>
        <v>0.33333333333333331</v>
      </c>
      <c r="L151">
        <f t="shared" si="13"/>
        <v>0</v>
      </c>
      <c r="M151" s="2" t="str">
        <f t="shared" si="14"/>
        <v xml:space="preserve"> </v>
      </c>
    </row>
    <row r="152" spans="1:13" x14ac:dyDescent="0.35">
      <c r="A152" t="s">
        <v>9</v>
      </c>
      <c r="B152" s="1" t="s">
        <v>161</v>
      </c>
      <c r="C152" t="s">
        <v>162</v>
      </c>
      <c r="D152" t="s">
        <v>27</v>
      </c>
      <c r="E152" t="s">
        <v>432</v>
      </c>
      <c r="F152" t="s">
        <v>433</v>
      </c>
      <c r="G152" t="s">
        <v>22</v>
      </c>
      <c r="H152">
        <v>0</v>
      </c>
      <c r="I152">
        <v>0</v>
      </c>
      <c r="J152">
        <v>1</v>
      </c>
      <c r="K152" s="9">
        <f t="shared" si="12"/>
        <v>0.33333333333333331</v>
      </c>
      <c r="L152">
        <f t="shared" si="13"/>
        <v>1</v>
      </c>
      <c r="M152" s="2" t="str">
        <f t="shared" si="14"/>
        <v xml:space="preserve"> </v>
      </c>
    </row>
    <row r="153" spans="1:13" x14ac:dyDescent="0.35">
      <c r="A153" t="s">
        <v>9</v>
      </c>
      <c r="B153" s="1" t="s">
        <v>167</v>
      </c>
      <c r="C153" t="s">
        <v>168</v>
      </c>
      <c r="D153" t="s">
        <v>27</v>
      </c>
      <c r="E153" t="s">
        <v>434</v>
      </c>
      <c r="F153" t="s">
        <v>170</v>
      </c>
      <c r="G153" t="s">
        <v>22</v>
      </c>
      <c r="H153">
        <v>1</v>
      </c>
      <c r="I153">
        <v>0</v>
      </c>
      <c r="J153">
        <v>0</v>
      </c>
      <c r="K153" s="9">
        <f t="shared" si="12"/>
        <v>0.33333333333333331</v>
      </c>
      <c r="L153">
        <f t="shared" si="13"/>
        <v>0</v>
      </c>
      <c r="M153" s="2" t="str">
        <f t="shared" si="14"/>
        <v xml:space="preserve"> </v>
      </c>
    </row>
    <row r="154" spans="1:13" x14ac:dyDescent="0.35">
      <c r="A154" t="s">
        <v>9</v>
      </c>
      <c r="B154" s="1" t="s">
        <v>167</v>
      </c>
      <c r="C154" t="s">
        <v>168</v>
      </c>
      <c r="D154" t="s">
        <v>27</v>
      </c>
      <c r="E154" t="s">
        <v>171</v>
      </c>
      <c r="F154" t="s">
        <v>172</v>
      </c>
      <c r="G154" t="s">
        <v>22</v>
      </c>
      <c r="H154">
        <v>1</v>
      </c>
      <c r="I154">
        <v>0</v>
      </c>
      <c r="J154">
        <v>0</v>
      </c>
      <c r="K154" s="9">
        <f t="shared" si="12"/>
        <v>0.33333333333333331</v>
      </c>
      <c r="L154">
        <f t="shared" si="13"/>
        <v>0</v>
      </c>
      <c r="M154" s="2" t="str">
        <f t="shared" si="14"/>
        <v xml:space="preserve"> </v>
      </c>
    </row>
    <row r="155" spans="1:13" x14ac:dyDescent="0.35">
      <c r="A155" t="s">
        <v>9</v>
      </c>
      <c r="B155" s="1" t="s">
        <v>177</v>
      </c>
      <c r="C155" t="s">
        <v>178</v>
      </c>
      <c r="D155" t="s">
        <v>12</v>
      </c>
      <c r="E155" t="s">
        <v>435</v>
      </c>
      <c r="F155" t="s">
        <v>436</v>
      </c>
      <c r="G155" t="s">
        <v>15</v>
      </c>
      <c r="H155">
        <v>0</v>
      </c>
      <c r="I155">
        <v>0</v>
      </c>
      <c r="J155">
        <v>1</v>
      </c>
      <c r="K155" s="9">
        <f t="shared" si="12"/>
        <v>0.33333333333333331</v>
      </c>
      <c r="L155">
        <f t="shared" si="13"/>
        <v>1</v>
      </c>
      <c r="M155" s="2" t="str">
        <f t="shared" si="14"/>
        <v xml:space="preserve"> </v>
      </c>
    </row>
    <row r="156" spans="1:13" x14ac:dyDescent="0.35">
      <c r="A156" t="s">
        <v>9</v>
      </c>
      <c r="B156" s="1" t="s">
        <v>177</v>
      </c>
      <c r="C156" t="s">
        <v>178</v>
      </c>
      <c r="D156" t="s">
        <v>12</v>
      </c>
      <c r="E156" t="s">
        <v>437</v>
      </c>
      <c r="F156" t="s">
        <v>182</v>
      </c>
      <c r="G156" t="s">
        <v>22</v>
      </c>
      <c r="H156">
        <v>0</v>
      </c>
      <c r="I156">
        <v>0</v>
      </c>
      <c r="J156">
        <v>1</v>
      </c>
      <c r="K156" s="9">
        <f t="shared" si="12"/>
        <v>0.33333333333333331</v>
      </c>
      <c r="L156">
        <f t="shared" si="13"/>
        <v>1</v>
      </c>
      <c r="M156" s="2" t="str">
        <f t="shared" si="14"/>
        <v xml:space="preserve"> </v>
      </c>
    </row>
    <row r="157" spans="1:13" x14ac:dyDescent="0.35">
      <c r="A157" t="s">
        <v>9</v>
      </c>
      <c r="B157" s="1" t="s">
        <v>185</v>
      </c>
      <c r="C157" t="s">
        <v>186</v>
      </c>
      <c r="D157" t="s">
        <v>27</v>
      </c>
      <c r="E157" t="s">
        <v>187</v>
      </c>
      <c r="F157" t="s">
        <v>188</v>
      </c>
      <c r="G157" t="s">
        <v>30</v>
      </c>
      <c r="H157">
        <v>0</v>
      </c>
      <c r="I157">
        <v>1</v>
      </c>
      <c r="J157">
        <v>0</v>
      </c>
      <c r="K157" s="9">
        <f t="shared" si="12"/>
        <v>0.33333333333333331</v>
      </c>
      <c r="L157">
        <f t="shared" si="13"/>
        <v>-1</v>
      </c>
      <c r="M157" s="2">
        <f t="shared" si="14"/>
        <v>-1</v>
      </c>
    </row>
    <row r="158" spans="1:13" x14ac:dyDescent="0.35">
      <c r="A158" t="s">
        <v>9</v>
      </c>
      <c r="B158" s="1" t="s">
        <v>211</v>
      </c>
      <c r="C158" t="s">
        <v>212</v>
      </c>
      <c r="D158" t="s">
        <v>12</v>
      </c>
      <c r="E158" t="s">
        <v>214</v>
      </c>
      <c r="F158" t="s">
        <v>215</v>
      </c>
      <c r="G158" t="s">
        <v>22</v>
      </c>
      <c r="H158">
        <v>1</v>
      </c>
      <c r="I158">
        <v>0</v>
      </c>
      <c r="J158">
        <v>0</v>
      </c>
      <c r="K158" s="9">
        <f t="shared" si="12"/>
        <v>0.33333333333333331</v>
      </c>
      <c r="L158">
        <f t="shared" si="13"/>
        <v>0</v>
      </c>
      <c r="M158" s="2" t="str">
        <f t="shared" si="14"/>
        <v xml:space="preserve"> </v>
      </c>
    </row>
    <row r="159" spans="1:13" x14ac:dyDescent="0.35">
      <c r="A159" t="s">
        <v>9</v>
      </c>
      <c r="B159" s="1" t="s">
        <v>441</v>
      </c>
      <c r="C159" t="s">
        <v>442</v>
      </c>
      <c r="D159" t="s">
        <v>12</v>
      </c>
      <c r="E159" t="s">
        <v>443</v>
      </c>
      <c r="F159" t="s">
        <v>444</v>
      </c>
      <c r="G159" t="s">
        <v>22</v>
      </c>
      <c r="H159">
        <v>0</v>
      </c>
      <c r="I159">
        <v>0</v>
      </c>
      <c r="J159">
        <v>1</v>
      </c>
      <c r="K159" s="9">
        <f t="shared" si="12"/>
        <v>0.33333333333333331</v>
      </c>
      <c r="L159">
        <f t="shared" si="13"/>
        <v>1</v>
      </c>
      <c r="M159" s="2" t="str">
        <f t="shared" si="14"/>
        <v xml:space="preserve"> </v>
      </c>
    </row>
    <row r="160" spans="1:13" x14ac:dyDescent="0.35">
      <c r="A160" t="s">
        <v>9</v>
      </c>
      <c r="B160" s="1" t="s">
        <v>266</v>
      </c>
      <c r="C160" t="s">
        <v>267</v>
      </c>
      <c r="D160" t="s">
        <v>12</v>
      </c>
      <c r="E160" t="s">
        <v>268</v>
      </c>
      <c r="F160" t="s">
        <v>269</v>
      </c>
      <c r="G160" t="s">
        <v>30</v>
      </c>
      <c r="H160">
        <v>0</v>
      </c>
      <c r="I160">
        <v>1</v>
      </c>
      <c r="J160">
        <v>0</v>
      </c>
      <c r="K160" s="9">
        <f t="shared" si="12"/>
        <v>0.33333333333333331</v>
      </c>
      <c r="L160">
        <f t="shared" si="13"/>
        <v>-1</v>
      </c>
      <c r="M160" s="2">
        <f t="shared" si="14"/>
        <v>-1</v>
      </c>
    </row>
    <row r="161" spans="1:13" x14ac:dyDescent="0.35">
      <c r="A161" t="s">
        <v>9</v>
      </c>
      <c r="B161" s="1" t="s">
        <v>306</v>
      </c>
      <c r="C161" t="s">
        <v>307</v>
      </c>
      <c r="D161" t="s">
        <v>27</v>
      </c>
      <c r="E161" t="s">
        <v>445</v>
      </c>
      <c r="F161" t="s">
        <v>446</v>
      </c>
      <c r="G161" t="s">
        <v>15</v>
      </c>
      <c r="H161">
        <v>0</v>
      </c>
      <c r="I161">
        <v>0</v>
      </c>
      <c r="J161">
        <v>1</v>
      </c>
      <c r="K161" s="9">
        <f t="shared" si="12"/>
        <v>0.33333333333333331</v>
      </c>
      <c r="L161">
        <f t="shared" si="13"/>
        <v>1</v>
      </c>
      <c r="M161" s="2" t="str">
        <f t="shared" si="14"/>
        <v xml:space="preserve"> </v>
      </c>
    </row>
    <row r="162" spans="1:13" x14ac:dyDescent="0.35">
      <c r="A162" t="s">
        <v>9</v>
      </c>
      <c r="B162" s="1" t="s">
        <v>342</v>
      </c>
      <c r="C162" t="s">
        <v>343</v>
      </c>
      <c r="D162" t="s">
        <v>27</v>
      </c>
      <c r="E162" t="s">
        <v>448</v>
      </c>
      <c r="F162" t="s">
        <v>343</v>
      </c>
      <c r="G162" t="s">
        <v>15</v>
      </c>
      <c r="H162">
        <v>0</v>
      </c>
      <c r="I162">
        <v>0</v>
      </c>
      <c r="J162">
        <v>1</v>
      </c>
      <c r="K162" s="9">
        <f t="shared" si="12"/>
        <v>0.33333333333333331</v>
      </c>
      <c r="L162">
        <f t="shared" si="13"/>
        <v>1</v>
      </c>
      <c r="M162" s="2" t="str">
        <f t="shared" si="14"/>
        <v xml:space="preserve"> </v>
      </c>
    </row>
    <row r="163" spans="1:13" x14ac:dyDescent="0.35">
      <c r="A163" t="s">
        <v>9</v>
      </c>
      <c r="B163" s="1" t="s">
        <v>348</v>
      </c>
      <c r="C163" t="s">
        <v>349</v>
      </c>
      <c r="D163" t="s">
        <v>12</v>
      </c>
      <c r="E163" t="s">
        <v>356</v>
      </c>
      <c r="F163" t="s">
        <v>353</v>
      </c>
      <c r="G163" t="s">
        <v>22</v>
      </c>
      <c r="H163">
        <v>0</v>
      </c>
      <c r="I163">
        <v>1</v>
      </c>
      <c r="J163">
        <v>0</v>
      </c>
      <c r="K163" s="9">
        <f t="shared" si="12"/>
        <v>0.33333333333333331</v>
      </c>
      <c r="L163">
        <f t="shared" si="13"/>
        <v>-1</v>
      </c>
      <c r="M163" s="2">
        <f t="shared" si="14"/>
        <v>-1</v>
      </c>
    </row>
    <row r="164" spans="1:13" x14ac:dyDescent="0.35">
      <c r="A164" t="s">
        <v>9</v>
      </c>
      <c r="B164" s="1" t="s">
        <v>348</v>
      </c>
      <c r="C164" t="s">
        <v>349</v>
      </c>
      <c r="D164" t="s">
        <v>12</v>
      </c>
      <c r="E164" t="s">
        <v>359</v>
      </c>
      <c r="F164" t="s">
        <v>358</v>
      </c>
      <c r="G164" t="s">
        <v>401</v>
      </c>
      <c r="H164">
        <v>0</v>
      </c>
      <c r="I164">
        <v>1</v>
      </c>
      <c r="J164">
        <v>0</v>
      </c>
      <c r="K164" s="9">
        <f t="shared" si="12"/>
        <v>0.33333333333333331</v>
      </c>
      <c r="L164">
        <f t="shared" si="13"/>
        <v>-1</v>
      </c>
      <c r="M164" s="2">
        <f t="shared" si="14"/>
        <v>-1</v>
      </c>
    </row>
    <row r="165" spans="1:13" x14ac:dyDescent="0.35">
      <c r="A165" t="s">
        <v>452</v>
      </c>
      <c r="H165" s="3">
        <f>SUBTOTAL(109,Table2[2019-20])</f>
        <v>2173</v>
      </c>
      <c r="I165" s="3">
        <f>SUBTOTAL(109,Table2[2020-21])</f>
        <v>2511</v>
      </c>
      <c r="J165" s="3">
        <f>SUBTOTAL(109,Table2[2021-22])</f>
        <v>2215</v>
      </c>
      <c r="M165" s="4"/>
    </row>
  </sheetData>
  <conditionalFormatting sqref="K7:K1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{9BB9CF9C-2C68-45E2-85C4-4E2C72ACCC36}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BB9CF9C-2C68-45E2-85C4-4E2C72ACCC3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K7:K164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E1E82-8369-4EE4-9AFF-59762331C3A0}">
  <dimension ref="A3:G355"/>
  <sheetViews>
    <sheetView workbookViewId="0">
      <selection activeCell="B18" sqref="B18"/>
    </sheetView>
  </sheetViews>
  <sheetFormatPr defaultRowHeight="14.5" x14ac:dyDescent="0.35"/>
  <cols>
    <col min="1" max="1" width="50.08984375" bestFit="1" customWidth="1"/>
    <col min="2" max="4" width="13.81640625" bestFit="1" customWidth="1"/>
  </cols>
  <sheetData>
    <row r="3" spans="1:7" x14ac:dyDescent="0.35">
      <c r="A3" s="12" t="s">
        <v>453</v>
      </c>
      <c r="B3" t="s">
        <v>455</v>
      </c>
      <c r="C3" t="s">
        <v>456</v>
      </c>
      <c r="D3" t="s">
        <v>457</v>
      </c>
    </row>
    <row r="4" spans="1:7" x14ac:dyDescent="0.35">
      <c r="A4" s="13" t="s">
        <v>34</v>
      </c>
      <c r="B4" s="15">
        <v>37</v>
      </c>
      <c r="C4" s="15">
        <v>35</v>
      </c>
      <c r="D4" s="15">
        <v>37</v>
      </c>
      <c r="G4" s="11" t="s">
        <v>458</v>
      </c>
    </row>
    <row r="5" spans="1:7" x14ac:dyDescent="0.35">
      <c r="A5" s="14" t="s">
        <v>15</v>
      </c>
      <c r="B5" s="15">
        <v>25</v>
      </c>
      <c r="C5" s="15">
        <v>28</v>
      </c>
      <c r="D5" s="15">
        <v>24</v>
      </c>
      <c r="G5" t="s">
        <v>459</v>
      </c>
    </row>
    <row r="6" spans="1:7" x14ac:dyDescent="0.35">
      <c r="A6" s="16" t="s">
        <v>34</v>
      </c>
      <c r="B6" s="15">
        <v>25</v>
      </c>
      <c r="C6" s="15">
        <v>28</v>
      </c>
      <c r="D6" s="15">
        <v>24</v>
      </c>
    </row>
    <row r="7" spans="1:7" x14ac:dyDescent="0.35">
      <c r="A7" s="14" t="s">
        <v>22</v>
      </c>
      <c r="B7" s="15">
        <v>12</v>
      </c>
      <c r="C7" s="15">
        <v>7</v>
      </c>
      <c r="D7" s="15">
        <v>13</v>
      </c>
    </row>
    <row r="8" spans="1:7" x14ac:dyDescent="0.35">
      <c r="A8" s="16" t="s">
        <v>34</v>
      </c>
      <c r="B8" s="15">
        <v>8</v>
      </c>
      <c r="C8" s="15">
        <v>2</v>
      </c>
      <c r="D8" s="15">
        <v>3</v>
      </c>
    </row>
    <row r="9" spans="1:7" x14ac:dyDescent="0.35">
      <c r="A9" s="16" t="s">
        <v>38</v>
      </c>
      <c r="B9" s="15">
        <v>4</v>
      </c>
      <c r="C9" s="15">
        <v>5</v>
      </c>
      <c r="D9" s="15">
        <v>10</v>
      </c>
    </row>
    <row r="10" spans="1:7" x14ac:dyDescent="0.35">
      <c r="A10" s="13" t="s">
        <v>328</v>
      </c>
      <c r="B10" s="15">
        <v>26</v>
      </c>
      <c r="C10" s="15">
        <v>17</v>
      </c>
      <c r="D10" s="15">
        <v>17</v>
      </c>
    </row>
    <row r="11" spans="1:7" x14ac:dyDescent="0.35">
      <c r="A11" s="14" t="s">
        <v>30</v>
      </c>
      <c r="B11" s="15">
        <v>18</v>
      </c>
      <c r="C11" s="15">
        <v>11</v>
      </c>
      <c r="D11" s="15">
        <v>12</v>
      </c>
    </row>
    <row r="12" spans="1:7" x14ac:dyDescent="0.35">
      <c r="A12" s="16" t="s">
        <v>330</v>
      </c>
      <c r="B12" s="15">
        <v>18</v>
      </c>
      <c r="C12" s="15">
        <v>11</v>
      </c>
      <c r="D12" s="15">
        <v>12</v>
      </c>
    </row>
    <row r="13" spans="1:7" x14ac:dyDescent="0.35">
      <c r="A13" s="14" t="s">
        <v>15</v>
      </c>
      <c r="B13" s="15">
        <v>8</v>
      </c>
      <c r="C13" s="15">
        <v>6</v>
      </c>
      <c r="D13" s="15">
        <v>5</v>
      </c>
    </row>
    <row r="14" spans="1:7" x14ac:dyDescent="0.35">
      <c r="A14" s="16" t="s">
        <v>328</v>
      </c>
      <c r="B14" s="15">
        <v>8</v>
      </c>
      <c r="C14" s="15">
        <v>6</v>
      </c>
      <c r="D14" s="15">
        <v>5</v>
      </c>
    </row>
    <row r="15" spans="1:7" x14ac:dyDescent="0.35">
      <c r="A15" s="13" t="s">
        <v>127</v>
      </c>
      <c r="B15" s="15">
        <v>7</v>
      </c>
      <c r="C15" s="15">
        <v>17</v>
      </c>
      <c r="D15" s="15">
        <v>13</v>
      </c>
    </row>
    <row r="16" spans="1:7" x14ac:dyDescent="0.35">
      <c r="A16" s="14" t="s">
        <v>30</v>
      </c>
      <c r="B16" s="15">
        <v>4</v>
      </c>
      <c r="C16" s="15">
        <v>3</v>
      </c>
      <c r="D16" s="15">
        <v>4</v>
      </c>
    </row>
    <row r="17" spans="1:4" x14ac:dyDescent="0.35">
      <c r="A17" s="16" t="s">
        <v>129</v>
      </c>
      <c r="B17" s="15">
        <v>4</v>
      </c>
      <c r="C17" s="15">
        <v>3</v>
      </c>
      <c r="D17" s="15">
        <v>4</v>
      </c>
    </row>
    <row r="18" spans="1:4" x14ac:dyDescent="0.35">
      <c r="A18" s="14" t="s">
        <v>15</v>
      </c>
      <c r="B18" s="15">
        <v>3</v>
      </c>
      <c r="C18" s="15">
        <v>12</v>
      </c>
      <c r="D18" s="15">
        <v>8</v>
      </c>
    </row>
    <row r="19" spans="1:4" x14ac:dyDescent="0.35">
      <c r="A19" s="16" t="s">
        <v>127</v>
      </c>
      <c r="B19" s="15">
        <v>1</v>
      </c>
      <c r="C19" s="15">
        <v>10</v>
      </c>
      <c r="D19" s="15">
        <v>7</v>
      </c>
    </row>
    <row r="20" spans="1:4" x14ac:dyDescent="0.35">
      <c r="A20" s="16" t="s">
        <v>131</v>
      </c>
      <c r="B20" s="15">
        <v>2</v>
      </c>
      <c r="C20" s="15">
        <v>2</v>
      </c>
      <c r="D20" s="15">
        <v>1</v>
      </c>
    </row>
    <row r="21" spans="1:4" x14ac:dyDescent="0.35">
      <c r="A21" s="14" t="s">
        <v>22</v>
      </c>
      <c r="B21" s="15">
        <v>0</v>
      </c>
      <c r="C21" s="15">
        <v>2</v>
      </c>
      <c r="D21" s="15">
        <v>1</v>
      </c>
    </row>
    <row r="22" spans="1:4" x14ac:dyDescent="0.35">
      <c r="A22" s="16" t="s">
        <v>134</v>
      </c>
      <c r="B22" s="15">
        <v>0</v>
      </c>
      <c r="C22" s="15">
        <v>1</v>
      </c>
      <c r="D22" s="15">
        <v>1</v>
      </c>
    </row>
    <row r="23" spans="1:4" x14ac:dyDescent="0.35">
      <c r="A23" s="16" t="s">
        <v>131</v>
      </c>
      <c r="B23" s="15">
        <v>0</v>
      </c>
      <c r="C23" s="15">
        <v>1</v>
      </c>
      <c r="D23" s="15">
        <v>0</v>
      </c>
    </row>
    <row r="24" spans="1:4" x14ac:dyDescent="0.35">
      <c r="A24" s="13" t="s">
        <v>217</v>
      </c>
      <c r="B24" s="15">
        <v>4</v>
      </c>
      <c r="C24" s="15">
        <v>0</v>
      </c>
      <c r="D24" s="15">
        <v>0</v>
      </c>
    </row>
    <row r="25" spans="1:4" x14ac:dyDescent="0.35">
      <c r="A25" s="14" t="s">
        <v>15</v>
      </c>
      <c r="B25" s="15">
        <v>4</v>
      </c>
      <c r="C25" s="15">
        <v>0</v>
      </c>
      <c r="D25" s="15">
        <v>0</v>
      </c>
    </row>
    <row r="26" spans="1:4" x14ac:dyDescent="0.35">
      <c r="A26" s="16" t="s">
        <v>219</v>
      </c>
      <c r="B26" s="15">
        <v>4</v>
      </c>
      <c r="C26" s="15">
        <v>0</v>
      </c>
      <c r="D26" s="15">
        <v>0</v>
      </c>
    </row>
    <row r="27" spans="1:4" x14ac:dyDescent="0.35">
      <c r="A27" s="13" t="s">
        <v>384</v>
      </c>
      <c r="B27" s="15">
        <v>40</v>
      </c>
      <c r="C27" s="15">
        <v>46</v>
      </c>
      <c r="D27" s="15">
        <v>30</v>
      </c>
    </row>
    <row r="28" spans="1:4" x14ac:dyDescent="0.35">
      <c r="A28" s="14" t="s">
        <v>15</v>
      </c>
      <c r="B28" s="15">
        <v>21</v>
      </c>
      <c r="C28" s="15">
        <v>19</v>
      </c>
      <c r="D28" s="15">
        <v>14</v>
      </c>
    </row>
    <row r="29" spans="1:4" x14ac:dyDescent="0.35">
      <c r="A29" s="16" t="s">
        <v>386</v>
      </c>
      <c r="B29" s="15">
        <v>21</v>
      </c>
      <c r="C29" s="15">
        <v>19</v>
      </c>
      <c r="D29" s="15">
        <v>14</v>
      </c>
    </row>
    <row r="30" spans="1:4" x14ac:dyDescent="0.35">
      <c r="A30" s="14" t="s">
        <v>401</v>
      </c>
      <c r="B30" s="15">
        <v>19</v>
      </c>
      <c r="C30" s="15">
        <v>27</v>
      </c>
      <c r="D30" s="15">
        <v>16</v>
      </c>
    </row>
    <row r="31" spans="1:4" x14ac:dyDescent="0.35">
      <c r="A31" s="16" t="s">
        <v>388</v>
      </c>
      <c r="B31" s="15">
        <v>19</v>
      </c>
      <c r="C31" s="15">
        <v>27</v>
      </c>
      <c r="D31" s="15">
        <v>16</v>
      </c>
    </row>
    <row r="32" spans="1:4" x14ac:dyDescent="0.35">
      <c r="A32" s="13" t="s">
        <v>26</v>
      </c>
      <c r="B32" s="15">
        <v>40</v>
      </c>
      <c r="C32" s="15">
        <v>41</v>
      </c>
      <c r="D32" s="15">
        <v>18</v>
      </c>
    </row>
    <row r="33" spans="1:4" x14ac:dyDescent="0.35">
      <c r="A33" s="14" t="s">
        <v>30</v>
      </c>
      <c r="B33" s="15">
        <v>22</v>
      </c>
      <c r="C33" s="15">
        <v>25</v>
      </c>
      <c r="D33" s="15">
        <v>14</v>
      </c>
    </row>
    <row r="34" spans="1:4" x14ac:dyDescent="0.35">
      <c r="A34" s="16" t="s">
        <v>29</v>
      </c>
      <c r="B34" s="15">
        <v>22</v>
      </c>
      <c r="C34" s="15">
        <v>25</v>
      </c>
      <c r="D34" s="15">
        <v>14</v>
      </c>
    </row>
    <row r="35" spans="1:4" x14ac:dyDescent="0.35">
      <c r="A35" s="14" t="s">
        <v>15</v>
      </c>
      <c r="B35" s="15">
        <v>18</v>
      </c>
      <c r="C35" s="15">
        <v>16</v>
      </c>
      <c r="D35" s="15">
        <v>4</v>
      </c>
    </row>
    <row r="36" spans="1:4" x14ac:dyDescent="0.35">
      <c r="A36" s="16" t="s">
        <v>32</v>
      </c>
      <c r="B36" s="15">
        <v>18</v>
      </c>
      <c r="C36" s="15">
        <v>16</v>
      </c>
      <c r="D36" s="15">
        <v>4</v>
      </c>
    </row>
    <row r="37" spans="1:4" x14ac:dyDescent="0.35">
      <c r="A37" s="13" t="s">
        <v>41</v>
      </c>
      <c r="B37" s="15">
        <v>136</v>
      </c>
      <c r="C37" s="15">
        <v>145</v>
      </c>
      <c r="D37" s="15">
        <v>121</v>
      </c>
    </row>
    <row r="38" spans="1:4" x14ac:dyDescent="0.35">
      <c r="A38" s="14" t="s">
        <v>30</v>
      </c>
      <c r="B38" s="15">
        <v>122</v>
      </c>
      <c r="C38" s="15">
        <v>114</v>
      </c>
      <c r="D38" s="15">
        <v>99</v>
      </c>
    </row>
    <row r="39" spans="1:4" x14ac:dyDescent="0.35">
      <c r="A39" s="16" t="s">
        <v>43</v>
      </c>
      <c r="B39" s="15">
        <v>122</v>
      </c>
      <c r="C39" s="15">
        <v>114</v>
      </c>
      <c r="D39" s="15">
        <v>99</v>
      </c>
    </row>
    <row r="40" spans="1:4" x14ac:dyDescent="0.35">
      <c r="A40" s="14" t="s">
        <v>15</v>
      </c>
      <c r="B40" s="15">
        <v>14</v>
      </c>
      <c r="C40" s="15">
        <v>31</v>
      </c>
      <c r="D40" s="15">
        <v>22</v>
      </c>
    </row>
    <row r="41" spans="1:4" x14ac:dyDescent="0.35">
      <c r="A41" s="16" t="s">
        <v>41</v>
      </c>
      <c r="B41" s="15">
        <v>14</v>
      </c>
      <c r="C41" s="15">
        <v>31</v>
      </c>
      <c r="D41" s="15">
        <v>22</v>
      </c>
    </row>
    <row r="42" spans="1:4" x14ac:dyDescent="0.35">
      <c r="A42" s="13" t="s">
        <v>307</v>
      </c>
      <c r="B42" s="15">
        <v>14</v>
      </c>
      <c r="C42" s="15">
        <v>6</v>
      </c>
      <c r="D42" s="15">
        <v>7</v>
      </c>
    </row>
    <row r="43" spans="1:4" x14ac:dyDescent="0.35">
      <c r="A43" s="14" t="s">
        <v>15</v>
      </c>
      <c r="B43" s="15">
        <v>14</v>
      </c>
      <c r="C43" s="15">
        <v>6</v>
      </c>
      <c r="D43" s="15">
        <v>7</v>
      </c>
    </row>
    <row r="44" spans="1:4" x14ac:dyDescent="0.35">
      <c r="A44" s="16" t="s">
        <v>446</v>
      </c>
      <c r="B44" s="15">
        <v>0</v>
      </c>
      <c r="C44" s="15">
        <v>0</v>
      </c>
      <c r="D44" s="15">
        <v>1</v>
      </c>
    </row>
    <row r="45" spans="1:4" x14ac:dyDescent="0.35">
      <c r="A45" s="16" t="s">
        <v>309</v>
      </c>
      <c r="B45" s="15">
        <v>14</v>
      </c>
      <c r="C45" s="15">
        <v>6</v>
      </c>
      <c r="D45" s="15">
        <v>6</v>
      </c>
    </row>
    <row r="46" spans="1:4" x14ac:dyDescent="0.35">
      <c r="A46" s="13" t="s">
        <v>249</v>
      </c>
      <c r="B46" s="15">
        <v>17</v>
      </c>
      <c r="C46" s="15">
        <v>30</v>
      </c>
      <c r="D46" s="15">
        <v>33</v>
      </c>
    </row>
    <row r="47" spans="1:4" x14ac:dyDescent="0.35">
      <c r="A47" s="14" t="s">
        <v>30</v>
      </c>
      <c r="B47" s="15">
        <v>15</v>
      </c>
      <c r="C47" s="15">
        <v>27</v>
      </c>
      <c r="D47" s="15">
        <v>33</v>
      </c>
    </row>
    <row r="48" spans="1:4" x14ac:dyDescent="0.35">
      <c r="A48" s="16" t="s">
        <v>251</v>
      </c>
      <c r="B48" s="15">
        <v>15</v>
      </c>
      <c r="C48" s="15">
        <v>27</v>
      </c>
      <c r="D48" s="15">
        <v>33</v>
      </c>
    </row>
    <row r="49" spans="1:4" x14ac:dyDescent="0.35">
      <c r="A49" s="14" t="s">
        <v>22</v>
      </c>
      <c r="B49" s="15">
        <v>2</v>
      </c>
      <c r="C49" s="15">
        <v>3</v>
      </c>
      <c r="D49" s="15">
        <v>0</v>
      </c>
    </row>
    <row r="50" spans="1:4" x14ac:dyDescent="0.35">
      <c r="A50" s="16" t="s">
        <v>253</v>
      </c>
      <c r="B50" s="15">
        <v>2</v>
      </c>
      <c r="C50" s="15">
        <v>3</v>
      </c>
      <c r="D50" s="15">
        <v>0</v>
      </c>
    </row>
    <row r="51" spans="1:4" x14ac:dyDescent="0.35">
      <c r="A51" s="13" t="s">
        <v>442</v>
      </c>
      <c r="B51" s="15">
        <v>0</v>
      </c>
      <c r="C51" s="15">
        <v>0</v>
      </c>
      <c r="D51" s="15">
        <v>1</v>
      </c>
    </row>
    <row r="52" spans="1:4" x14ac:dyDescent="0.35">
      <c r="A52" s="14" t="s">
        <v>22</v>
      </c>
      <c r="B52" s="15">
        <v>0</v>
      </c>
      <c r="C52" s="15">
        <v>0</v>
      </c>
      <c r="D52" s="15">
        <v>1</v>
      </c>
    </row>
    <row r="53" spans="1:4" x14ac:dyDescent="0.35">
      <c r="A53" s="16" t="s">
        <v>444</v>
      </c>
      <c r="B53" s="15">
        <v>0</v>
      </c>
      <c r="C53" s="15">
        <v>0</v>
      </c>
      <c r="D53" s="15">
        <v>1</v>
      </c>
    </row>
    <row r="54" spans="1:4" x14ac:dyDescent="0.35">
      <c r="A54" s="13" t="s">
        <v>243</v>
      </c>
      <c r="B54" s="15">
        <v>21</v>
      </c>
      <c r="C54" s="15">
        <v>26</v>
      </c>
      <c r="D54" s="15">
        <v>18</v>
      </c>
    </row>
    <row r="55" spans="1:4" x14ac:dyDescent="0.35">
      <c r="A55" s="14" t="s">
        <v>30</v>
      </c>
      <c r="B55" s="15">
        <v>12</v>
      </c>
      <c r="C55" s="15">
        <v>10</v>
      </c>
      <c r="D55" s="15">
        <v>4</v>
      </c>
    </row>
    <row r="56" spans="1:4" x14ac:dyDescent="0.35">
      <c r="A56" s="16" t="s">
        <v>245</v>
      </c>
      <c r="B56" s="15">
        <v>12</v>
      </c>
      <c r="C56" s="15">
        <v>10</v>
      </c>
      <c r="D56" s="15">
        <v>4</v>
      </c>
    </row>
    <row r="57" spans="1:4" x14ac:dyDescent="0.35">
      <c r="A57" s="14" t="s">
        <v>15</v>
      </c>
      <c r="B57" s="15">
        <v>9</v>
      </c>
      <c r="C57" s="15">
        <v>16</v>
      </c>
      <c r="D57" s="15">
        <v>14</v>
      </c>
    </row>
    <row r="58" spans="1:4" x14ac:dyDescent="0.35">
      <c r="A58" s="16" t="s">
        <v>247</v>
      </c>
      <c r="B58" s="15">
        <v>9</v>
      </c>
      <c r="C58" s="15">
        <v>16</v>
      </c>
      <c r="D58" s="15">
        <v>14</v>
      </c>
    </row>
    <row r="59" spans="1:4" x14ac:dyDescent="0.35">
      <c r="A59" s="13" t="s">
        <v>255</v>
      </c>
      <c r="B59" s="15">
        <v>0</v>
      </c>
      <c r="C59" s="15">
        <v>9</v>
      </c>
      <c r="D59" s="15">
        <v>7</v>
      </c>
    </row>
    <row r="60" spans="1:4" x14ac:dyDescent="0.35">
      <c r="A60" s="14" t="s">
        <v>401</v>
      </c>
      <c r="B60" s="15">
        <v>0</v>
      </c>
      <c r="C60" s="15">
        <v>9</v>
      </c>
      <c r="D60" s="15">
        <v>7</v>
      </c>
    </row>
    <row r="61" spans="1:4" x14ac:dyDescent="0.35">
      <c r="A61" s="16" t="s">
        <v>257</v>
      </c>
      <c r="B61" s="15">
        <v>0</v>
      </c>
      <c r="C61" s="15">
        <v>9</v>
      </c>
      <c r="D61" s="15">
        <v>7</v>
      </c>
    </row>
    <row r="62" spans="1:4" x14ac:dyDescent="0.35">
      <c r="A62" s="13" t="s">
        <v>168</v>
      </c>
      <c r="B62" s="15">
        <v>2</v>
      </c>
      <c r="C62" s="15">
        <v>4</v>
      </c>
      <c r="D62" s="15">
        <v>7</v>
      </c>
    </row>
    <row r="63" spans="1:4" x14ac:dyDescent="0.35">
      <c r="A63" s="14" t="s">
        <v>15</v>
      </c>
      <c r="B63" s="15">
        <v>0</v>
      </c>
      <c r="C63" s="15">
        <v>4</v>
      </c>
      <c r="D63" s="15">
        <v>7</v>
      </c>
    </row>
    <row r="64" spans="1:4" x14ac:dyDescent="0.35">
      <c r="A64" s="16" t="s">
        <v>170</v>
      </c>
      <c r="B64" s="15">
        <v>0</v>
      </c>
      <c r="C64" s="15">
        <v>4</v>
      </c>
      <c r="D64" s="15">
        <v>7</v>
      </c>
    </row>
    <row r="65" spans="1:4" x14ac:dyDescent="0.35">
      <c r="A65" s="14" t="s">
        <v>22</v>
      </c>
      <c r="B65" s="15">
        <v>2</v>
      </c>
      <c r="C65" s="15">
        <v>0</v>
      </c>
      <c r="D65" s="15">
        <v>0</v>
      </c>
    </row>
    <row r="66" spans="1:4" x14ac:dyDescent="0.35">
      <c r="A66" s="16" t="s">
        <v>172</v>
      </c>
      <c r="B66" s="15">
        <v>1</v>
      </c>
      <c r="C66" s="15">
        <v>0</v>
      </c>
      <c r="D66" s="15">
        <v>0</v>
      </c>
    </row>
    <row r="67" spans="1:4" x14ac:dyDescent="0.35">
      <c r="A67" s="16" t="s">
        <v>170</v>
      </c>
      <c r="B67" s="15">
        <v>1</v>
      </c>
      <c r="C67" s="15">
        <v>0</v>
      </c>
      <c r="D67" s="15">
        <v>0</v>
      </c>
    </row>
    <row r="68" spans="1:4" x14ac:dyDescent="0.35">
      <c r="A68" s="13" t="s">
        <v>174</v>
      </c>
      <c r="B68" s="15">
        <v>0</v>
      </c>
      <c r="C68" s="15">
        <v>1</v>
      </c>
      <c r="D68" s="15">
        <v>2</v>
      </c>
    </row>
    <row r="69" spans="1:4" x14ac:dyDescent="0.35">
      <c r="A69" s="14" t="s">
        <v>401</v>
      </c>
      <c r="B69" s="15">
        <v>0</v>
      </c>
      <c r="C69" s="15">
        <v>1</v>
      </c>
      <c r="D69" s="15">
        <v>2</v>
      </c>
    </row>
    <row r="70" spans="1:4" x14ac:dyDescent="0.35">
      <c r="A70" s="16" t="s">
        <v>176</v>
      </c>
      <c r="B70" s="15">
        <v>0</v>
      </c>
      <c r="C70" s="15">
        <v>1</v>
      </c>
      <c r="D70" s="15">
        <v>2</v>
      </c>
    </row>
    <row r="71" spans="1:4" x14ac:dyDescent="0.35">
      <c r="A71" s="13" t="s">
        <v>143</v>
      </c>
      <c r="B71" s="15">
        <v>23</v>
      </c>
      <c r="C71" s="15">
        <v>23</v>
      </c>
      <c r="D71" s="15">
        <v>15</v>
      </c>
    </row>
    <row r="72" spans="1:4" x14ac:dyDescent="0.35">
      <c r="A72" s="14" t="s">
        <v>15</v>
      </c>
      <c r="B72" s="15">
        <v>13</v>
      </c>
      <c r="C72" s="15">
        <v>13</v>
      </c>
      <c r="D72" s="15">
        <v>10</v>
      </c>
    </row>
    <row r="73" spans="1:4" x14ac:dyDescent="0.35">
      <c r="A73" s="16" t="s">
        <v>145</v>
      </c>
      <c r="B73" s="15">
        <v>13</v>
      </c>
      <c r="C73" s="15">
        <v>13</v>
      </c>
      <c r="D73" s="15">
        <v>10</v>
      </c>
    </row>
    <row r="74" spans="1:4" x14ac:dyDescent="0.35">
      <c r="A74" s="14" t="s">
        <v>22</v>
      </c>
      <c r="B74" s="15">
        <v>10</v>
      </c>
      <c r="C74" s="15">
        <v>7</v>
      </c>
      <c r="D74" s="15">
        <v>3</v>
      </c>
    </row>
    <row r="75" spans="1:4" x14ac:dyDescent="0.35">
      <c r="A75" s="16" t="s">
        <v>149</v>
      </c>
      <c r="B75" s="15">
        <v>5</v>
      </c>
      <c r="C75" s="15">
        <v>3</v>
      </c>
      <c r="D75" s="15">
        <v>2</v>
      </c>
    </row>
    <row r="76" spans="1:4" x14ac:dyDescent="0.35">
      <c r="A76" s="16" t="s">
        <v>145</v>
      </c>
      <c r="B76" s="15">
        <v>5</v>
      </c>
      <c r="C76" s="15">
        <v>4</v>
      </c>
      <c r="D76" s="15">
        <v>1</v>
      </c>
    </row>
    <row r="77" spans="1:4" x14ac:dyDescent="0.35">
      <c r="A77" s="14" t="s">
        <v>401</v>
      </c>
      <c r="B77" s="15">
        <v>0</v>
      </c>
      <c r="C77" s="15">
        <v>3</v>
      </c>
      <c r="D77" s="15">
        <v>2</v>
      </c>
    </row>
    <row r="78" spans="1:4" x14ac:dyDescent="0.35">
      <c r="A78" s="16" t="s">
        <v>153</v>
      </c>
      <c r="B78" s="15">
        <v>0</v>
      </c>
      <c r="C78" s="15">
        <v>1</v>
      </c>
      <c r="D78" s="15">
        <v>0</v>
      </c>
    </row>
    <row r="79" spans="1:4" x14ac:dyDescent="0.35">
      <c r="A79" s="16" t="s">
        <v>155</v>
      </c>
      <c r="B79" s="15">
        <v>0</v>
      </c>
      <c r="C79" s="15">
        <v>1</v>
      </c>
      <c r="D79" s="15">
        <v>1</v>
      </c>
    </row>
    <row r="80" spans="1:4" x14ac:dyDescent="0.35">
      <c r="A80" s="16" t="s">
        <v>151</v>
      </c>
      <c r="B80" s="15">
        <v>0</v>
      </c>
      <c r="C80" s="15">
        <v>1</v>
      </c>
      <c r="D80" s="15">
        <v>1</v>
      </c>
    </row>
    <row r="81" spans="1:4" x14ac:dyDescent="0.35">
      <c r="A81" s="13" t="s">
        <v>78</v>
      </c>
      <c r="B81" s="15">
        <v>0</v>
      </c>
      <c r="C81" s="15">
        <v>3</v>
      </c>
      <c r="D81" s="15">
        <v>1</v>
      </c>
    </row>
    <row r="82" spans="1:4" x14ac:dyDescent="0.35">
      <c r="A82" s="14" t="s">
        <v>22</v>
      </c>
      <c r="B82" s="15">
        <v>0</v>
      </c>
      <c r="C82" s="15">
        <v>3</v>
      </c>
      <c r="D82" s="15">
        <v>1</v>
      </c>
    </row>
    <row r="83" spans="1:4" x14ac:dyDescent="0.35">
      <c r="A83" s="16" t="s">
        <v>80</v>
      </c>
      <c r="B83" s="15">
        <v>0</v>
      </c>
      <c r="C83" s="15">
        <v>3</v>
      </c>
      <c r="D83" s="15">
        <v>1</v>
      </c>
    </row>
    <row r="84" spans="1:4" x14ac:dyDescent="0.35">
      <c r="A84" s="13" t="s">
        <v>82</v>
      </c>
      <c r="B84" s="15">
        <v>1</v>
      </c>
      <c r="C84" s="15">
        <v>2</v>
      </c>
      <c r="D84" s="15">
        <v>1</v>
      </c>
    </row>
    <row r="85" spans="1:4" x14ac:dyDescent="0.35">
      <c r="A85" s="14" t="s">
        <v>15</v>
      </c>
      <c r="B85" s="15">
        <v>1</v>
      </c>
      <c r="C85" s="15">
        <v>2</v>
      </c>
      <c r="D85" s="15">
        <v>1</v>
      </c>
    </row>
    <row r="86" spans="1:4" x14ac:dyDescent="0.35">
      <c r="A86" s="16" t="s">
        <v>84</v>
      </c>
      <c r="B86" s="15">
        <v>1</v>
      </c>
      <c r="C86" s="15">
        <v>2</v>
      </c>
      <c r="D86" s="15">
        <v>1</v>
      </c>
    </row>
    <row r="87" spans="1:4" x14ac:dyDescent="0.35">
      <c r="A87" s="13" t="s">
        <v>62</v>
      </c>
      <c r="B87" s="15">
        <v>63</v>
      </c>
      <c r="C87" s="15">
        <v>52</v>
      </c>
      <c r="D87" s="15">
        <v>48</v>
      </c>
    </row>
    <row r="88" spans="1:4" x14ac:dyDescent="0.35">
      <c r="A88" s="14" t="s">
        <v>30</v>
      </c>
      <c r="B88" s="15">
        <v>42</v>
      </c>
      <c r="C88" s="15">
        <v>27</v>
      </c>
      <c r="D88" s="15">
        <v>31</v>
      </c>
    </row>
    <row r="89" spans="1:4" x14ac:dyDescent="0.35">
      <c r="A89" s="16" t="s">
        <v>64</v>
      </c>
      <c r="B89" s="15">
        <v>42</v>
      </c>
      <c r="C89" s="15">
        <v>27</v>
      </c>
      <c r="D89" s="15">
        <v>31</v>
      </c>
    </row>
    <row r="90" spans="1:4" x14ac:dyDescent="0.35">
      <c r="A90" s="14" t="s">
        <v>15</v>
      </c>
      <c r="B90" s="15">
        <v>21</v>
      </c>
      <c r="C90" s="15">
        <v>25</v>
      </c>
      <c r="D90" s="15">
        <v>17</v>
      </c>
    </row>
    <row r="91" spans="1:4" x14ac:dyDescent="0.35">
      <c r="A91" s="16" t="s">
        <v>66</v>
      </c>
      <c r="B91" s="15">
        <v>21</v>
      </c>
      <c r="C91" s="15">
        <v>25</v>
      </c>
      <c r="D91" s="15">
        <v>17</v>
      </c>
    </row>
    <row r="92" spans="1:4" x14ac:dyDescent="0.35">
      <c r="A92" s="13" t="s">
        <v>68</v>
      </c>
      <c r="B92" s="15">
        <v>0</v>
      </c>
      <c r="C92" s="15">
        <v>35</v>
      </c>
      <c r="D92" s="15">
        <v>19</v>
      </c>
    </row>
    <row r="93" spans="1:4" x14ac:dyDescent="0.35">
      <c r="A93" s="14" t="s">
        <v>22</v>
      </c>
      <c r="B93" s="15">
        <v>0</v>
      </c>
      <c r="C93" s="15">
        <v>35</v>
      </c>
      <c r="D93" s="15">
        <v>19</v>
      </c>
    </row>
    <row r="94" spans="1:4" x14ac:dyDescent="0.35">
      <c r="A94" s="16" t="s">
        <v>76</v>
      </c>
      <c r="B94" s="15">
        <v>0</v>
      </c>
      <c r="C94" s="15">
        <v>10</v>
      </c>
      <c r="D94" s="15">
        <v>12</v>
      </c>
    </row>
    <row r="95" spans="1:4" x14ac:dyDescent="0.35">
      <c r="A95" s="16" t="s">
        <v>74</v>
      </c>
      <c r="B95" s="15">
        <v>0</v>
      </c>
      <c r="C95" s="15">
        <v>7</v>
      </c>
      <c r="D95" s="15">
        <v>1</v>
      </c>
    </row>
    <row r="96" spans="1:4" x14ac:dyDescent="0.35">
      <c r="A96" s="16" t="s">
        <v>72</v>
      </c>
      <c r="B96" s="15">
        <v>0</v>
      </c>
      <c r="C96" s="15">
        <v>14</v>
      </c>
      <c r="D96" s="15">
        <v>4</v>
      </c>
    </row>
    <row r="97" spans="1:4" x14ac:dyDescent="0.35">
      <c r="A97" s="16" t="s">
        <v>70</v>
      </c>
      <c r="B97" s="15">
        <v>0</v>
      </c>
      <c r="C97" s="15">
        <v>4</v>
      </c>
      <c r="D97" s="15">
        <v>2</v>
      </c>
    </row>
    <row r="98" spans="1:4" x14ac:dyDescent="0.35">
      <c r="A98" s="13" t="s">
        <v>225</v>
      </c>
      <c r="B98" s="15">
        <v>26</v>
      </c>
      <c r="C98" s="15">
        <v>4</v>
      </c>
      <c r="D98" s="15">
        <v>24</v>
      </c>
    </row>
    <row r="99" spans="1:4" x14ac:dyDescent="0.35">
      <c r="A99" s="14" t="s">
        <v>15</v>
      </c>
      <c r="B99" s="15">
        <v>15</v>
      </c>
      <c r="C99" s="15">
        <v>3</v>
      </c>
      <c r="D99" s="15">
        <v>10</v>
      </c>
    </row>
    <row r="100" spans="1:4" x14ac:dyDescent="0.35">
      <c r="A100" s="16" t="s">
        <v>227</v>
      </c>
      <c r="B100" s="15">
        <v>15</v>
      </c>
      <c r="C100" s="15">
        <v>3</v>
      </c>
      <c r="D100" s="15">
        <v>10</v>
      </c>
    </row>
    <row r="101" spans="1:4" x14ac:dyDescent="0.35">
      <c r="A101" s="14" t="s">
        <v>22</v>
      </c>
      <c r="B101" s="15">
        <v>11</v>
      </c>
      <c r="C101" s="15">
        <v>1</v>
      </c>
      <c r="D101" s="15">
        <v>14</v>
      </c>
    </row>
    <row r="102" spans="1:4" x14ac:dyDescent="0.35">
      <c r="A102" s="16" t="s">
        <v>227</v>
      </c>
      <c r="B102" s="15">
        <v>11</v>
      </c>
      <c r="C102" s="15">
        <v>1</v>
      </c>
      <c r="D102" s="15">
        <v>14</v>
      </c>
    </row>
    <row r="103" spans="1:4" x14ac:dyDescent="0.35">
      <c r="A103" s="13" t="s">
        <v>230</v>
      </c>
      <c r="B103" s="15">
        <v>61</v>
      </c>
      <c r="C103" s="15">
        <v>73</v>
      </c>
      <c r="D103" s="15">
        <v>76</v>
      </c>
    </row>
    <row r="104" spans="1:4" x14ac:dyDescent="0.35">
      <c r="A104" s="14" t="s">
        <v>233</v>
      </c>
      <c r="B104" s="15">
        <v>61</v>
      </c>
      <c r="C104" s="15">
        <v>73</v>
      </c>
      <c r="D104" s="15">
        <v>76</v>
      </c>
    </row>
    <row r="105" spans="1:4" x14ac:dyDescent="0.35">
      <c r="A105" s="16" t="s">
        <v>232</v>
      </c>
      <c r="B105" s="15">
        <v>61</v>
      </c>
      <c r="C105" s="15">
        <v>73</v>
      </c>
      <c r="D105" s="15">
        <v>76</v>
      </c>
    </row>
    <row r="106" spans="1:4" x14ac:dyDescent="0.35">
      <c r="A106" s="13" t="s">
        <v>212</v>
      </c>
      <c r="B106" s="15">
        <v>16</v>
      </c>
      <c r="C106" s="15">
        <v>0</v>
      </c>
      <c r="D106" s="15">
        <v>0</v>
      </c>
    </row>
    <row r="107" spans="1:4" x14ac:dyDescent="0.35">
      <c r="A107" s="14" t="s">
        <v>15</v>
      </c>
      <c r="B107" s="15">
        <v>15</v>
      </c>
      <c r="C107" s="15">
        <v>0</v>
      </c>
      <c r="D107" s="15">
        <v>0</v>
      </c>
    </row>
    <row r="108" spans="1:4" x14ac:dyDescent="0.35">
      <c r="A108" s="16" t="s">
        <v>212</v>
      </c>
      <c r="B108" s="15">
        <v>15</v>
      </c>
      <c r="C108" s="15">
        <v>0</v>
      </c>
      <c r="D108" s="15">
        <v>0</v>
      </c>
    </row>
    <row r="109" spans="1:4" x14ac:dyDescent="0.35">
      <c r="A109" s="14" t="s">
        <v>22</v>
      </c>
      <c r="B109" s="15">
        <v>1</v>
      </c>
      <c r="C109" s="15">
        <v>0</v>
      </c>
      <c r="D109" s="15">
        <v>0</v>
      </c>
    </row>
    <row r="110" spans="1:4" x14ac:dyDescent="0.35">
      <c r="A110" s="16" t="s">
        <v>215</v>
      </c>
      <c r="B110" s="15">
        <v>1</v>
      </c>
      <c r="C110" s="15">
        <v>0</v>
      </c>
      <c r="D110" s="15">
        <v>0</v>
      </c>
    </row>
    <row r="111" spans="1:4" x14ac:dyDescent="0.35">
      <c r="A111" s="13" t="s">
        <v>162</v>
      </c>
      <c r="B111" s="15">
        <v>7</v>
      </c>
      <c r="C111" s="15">
        <v>5</v>
      </c>
      <c r="D111" s="15">
        <v>6</v>
      </c>
    </row>
    <row r="112" spans="1:4" x14ac:dyDescent="0.35">
      <c r="A112" s="14" t="s">
        <v>30</v>
      </c>
      <c r="B112" s="15">
        <v>6</v>
      </c>
      <c r="C112" s="15">
        <v>5</v>
      </c>
      <c r="D112" s="15">
        <v>2</v>
      </c>
    </row>
    <row r="113" spans="1:4" x14ac:dyDescent="0.35">
      <c r="A113" s="16" t="s">
        <v>164</v>
      </c>
      <c r="B113" s="15">
        <v>6</v>
      </c>
      <c r="C113" s="15">
        <v>5</v>
      </c>
      <c r="D113" s="15">
        <v>2</v>
      </c>
    </row>
    <row r="114" spans="1:4" x14ac:dyDescent="0.35">
      <c r="A114" s="14" t="s">
        <v>15</v>
      </c>
      <c r="B114" s="15">
        <v>1</v>
      </c>
      <c r="C114" s="15">
        <v>0</v>
      </c>
      <c r="D114" s="15">
        <v>3</v>
      </c>
    </row>
    <row r="115" spans="1:4" x14ac:dyDescent="0.35">
      <c r="A115" s="16" t="s">
        <v>166</v>
      </c>
      <c r="B115" s="15">
        <v>1</v>
      </c>
      <c r="C115" s="15">
        <v>0</v>
      </c>
      <c r="D115" s="15">
        <v>3</v>
      </c>
    </row>
    <row r="116" spans="1:4" x14ac:dyDescent="0.35">
      <c r="A116" s="14" t="s">
        <v>22</v>
      </c>
      <c r="B116" s="15">
        <v>0</v>
      </c>
      <c r="C116" s="15">
        <v>0</v>
      </c>
      <c r="D116" s="15">
        <v>1</v>
      </c>
    </row>
    <row r="117" spans="1:4" x14ac:dyDescent="0.35">
      <c r="A117" s="16" t="s">
        <v>433</v>
      </c>
      <c r="B117" s="15">
        <v>0</v>
      </c>
      <c r="C117" s="15">
        <v>0</v>
      </c>
      <c r="D117" s="15">
        <v>1</v>
      </c>
    </row>
    <row r="118" spans="1:4" x14ac:dyDescent="0.35">
      <c r="A118" s="13" t="s">
        <v>46</v>
      </c>
      <c r="B118" s="15">
        <v>0</v>
      </c>
      <c r="C118" s="15">
        <v>4</v>
      </c>
      <c r="D118" s="15">
        <v>7</v>
      </c>
    </row>
    <row r="119" spans="1:4" x14ac:dyDescent="0.35">
      <c r="A119" s="14" t="s">
        <v>22</v>
      </c>
      <c r="B119" s="15">
        <v>0</v>
      </c>
      <c r="C119" s="15">
        <v>4</v>
      </c>
      <c r="D119" s="15">
        <v>6</v>
      </c>
    </row>
    <row r="120" spans="1:4" x14ac:dyDescent="0.35">
      <c r="A120" s="16" t="s">
        <v>48</v>
      </c>
      <c r="B120" s="15">
        <v>0</v>
      </c>
      <c r="C120" s="15">
        <v>4</v>
      </c>
      <c r="D120" s="15">
        <v>6</v>
      </c>
    </row>
    <row r="121" spans="1:4" x14ac:dyDescent="0.35">
      <c r="A121" s="14" t="s">
        <v>401</v>
      </c>
      <c r="B121" s="15">
        <v>0</v>
      </c>
      <c r="C121" s="15">
        <v>0</v>
      </c>
      <c r="D121" s="15">
        <v>1</v>
      </c>
    </row>
    <row r="122" spans="1:4" x14ac:dyDescent="0.35">
      <c r="A122" s="16" t="s">
        <v>403</v>
      </c>
      <c r="B122" s="15">
        <v>0</v>
      </c>
      <c r="C122" s="15">
        <v>0</v>
      </c>
      <c r="D122" s="15">
        <v>1</v>
      </c>
    </row>
    <row r="123" spans="1:4" x14ac:dyDescent="0.35">
      <c r="A123" s="13" t="s">
        <v>333</v>
      </c>
      <c r="B123" s="15">
        <v>48</v>
      </c>
      <c r="C123" s="15">
        <v>40</v>
      </c>
      <c r="D123" s="15">
        <v>26</v>
      </c>
    </row>
    <row r="124" spans="1:4" x14ac:dyDescent="0.35">
      <c r="A124" s="14" t="s">
        <v>30</v>
      </c>
      <c r="B124" s="15">
        <v>46</v>
      </c>
      <c r="C124" s="15">
        <v>37</v>
      </c>
      <c r="D124" s="15">
        <v>24</v>
      </c>
    </row>
    <row r="125" spans="1:4" x14ac:dyDescent="0.35">
      <c r="A125" s="16" t="s">
        <v>335</v>
      </c>
      <c r="B125" s="15">
        <v>46</v>
      </c>
      <c r="C125" s="15">
        <v>37</v>
      </c>
      <c r="D125" s="15">
        <v>24</v>
      </c>
    </row>
    <row r="126" spans="1:4" x14ac:dyDescent="0.35">
      <c r="A126" s="14" t="s">
        <v>15</v>
      </c>
      <c r="B126" s="15">
        <v>2</v>
      </c>
      <c r="C126" s="15">
        <v>3</v>
      </c>
      <c r="D126" s="15">
        <v>2</v>
      </c>
    </row>
    <row r="127" spans="1:4" x14ac:dyDescent="0.35">
      <c r="A127" s="16" t="s">
        <v>333</v>
      </c>
      <c r="B127" s="15">
        <v>2</v>
      </c>
      <c r="C127" s="15">
        <v>3</v>
      </c>
      <c r="D127" s="15">
        <v>2</v>
      </c>
    </row>
    <row r="128" spans="1:4" x14ac:dyDescent="0.35">
      <c r="A128" s="13" t="s">
        <v>411</v>
      </c>
      <c r="B128" s="15">
        <v>0</v>
      </c>
      <c r="C128" s="15">
        <v>54</v>
      </c>
      <c r="D128" s="15">
        <v>97</v>
      </c>
    </row>
    <row r="129" spans="1:4" x14ac:dyDescent="0.35">
      <c r="A129" s="14" t="s">
        <v>401</v>
      </c>
      <c r="B129" s="15">
        <v>0</v>
      </c>
      <c r="C129" s="15">
        <v>54</v>
      </c>
      <c r="D129" s="15">
        <v>97</v>
      </c>
    </row>
    <row r="130" spans="1:4" x14ac:dyDescent="0.35">
      <c r="A130" s="16" t="s">
        <v>415</v>
      </c>
      <c r="B130" s="15">
        <v>0</v>
      </c>
      <c r="C130" s="15">
        <v>0</v>
      </c>
      <c r="D130" s="15">
        <v>26</v>
      </c>
    </row>
    <row r="131" spans="1:4" x14ac:dyDescent="0.35">
      <c r="A131" s="16" t="s">
        <v>413</v>
      </c>
      <c r="B131" s="15">
        <v>0</v>
      </c>
      <c r="C131" s="15">
        <v>0</v>
      </c>
      <c r="D131" s="15">
        <v>9</v>
      </c>
    </row>
    <row r="132" spans="1:4" x14ac:dyDescent="0.35">
      <c r="A132" s="16" t="s">
        <v>419</v>
      </c>
      <c r="B132" s="15">
        <v>0</v>
      </c>
      <c r="C132" s="15">
        <v>54</v>
      </c>
      <c r="D132" s="15">
        <v>40</v>
      </c>
    </row>
    <row r="133" spans="1:4" x14ac:dyDescent="0.35">
      <c r="A133" s="16" t="s">
        <v>417</v>
      </c>
      <c r="B133" s="15">
        <v>0</v>
      </c>
      <c r="C133" s="15">
        <v>0</v>
      </c>
      <c r="D133" s="15">
        <v>22</v>
      </c>
    </row>
    <row r="134" spans="1:4" x14ac:dyDescent="0.35">
      <c r="A134" s="13" t="s">
        <v>97</v>
      </c>
      <c r="B134" s="15">
        <v>135</v>
      </c>
      <c r="C134" s="15">
        <v>119</v>
      </c>
      <c r="D134" s="15">
        <v>243</v>
      </c>
    </row>
    <row r="135" spans="1:4" x14ac:dyDescent="0.35">
      <c r="A135" s="14" t="s">
        <v>15</v>
      </c>
      <c r="B135" s="15">
        <v>5</v>
      </c>
      <c r="C135" s="15">
        <v>2</v>
      </c>
      <c r="D135" s="15">
        <v>0</v>
      </c>
    </row>
    <row r="136" spans="1:4" x14ac:dyDescent="0.35">
      <c r="A136" s="16" t="s">
        <v>99</v>
      </c>
      <c r="B136" s="15">
        <v>5</v>
      </c>
      <c r="C136" s="15">
        <v>2</v>
      </c>
      <c r="D136" s="15">
        <v>0</v>
      </c>
    </row>
    <row r="137" spans="1:4" x14ac:dyDescent="0.35">
      <c r="A137" s="14" t="s">
        <v>22</v>
      </c>
      <c r="B137" s="15">
        <v>130</v>
      </c>
      <c r="C137" s="15">
        <v>117</v>
      </c>
      <c r="D137" s="15">
        <v>150</v>
      </c>
    </row>
    <row r="138" spans="1:4" x14ac:dyDescent="0.35">
      <c r="A138" s="16" t="s">
        <v>101</v>
      </c>
      <c r="B138" s="15">
        <v>130</v>
      </c>
      <c r="C138" s="15">
        <v>117</v>
      </c>
      <c r="D138" s="15">
        <v>150</v>
      </c>
    </row>
    <row r="139" spans="1:4" x14ac:dyDescent="0.35">
      <c r="A139" s="14" t="s">
        <v>401</v>
      </c>
      <c r="B139" s="15">
        <v>0</v>
      </c>
      <c r="C139" s="15">
        <v>0</v>
      </c>
      <c r="D139" s="15">
        <v>93</v>
      </c>
    </row>
    <row r="140" spans="1:4" x14ac:dyDescent="0.35">
      <c r="A140" s="16" t="s">
        <v>429</v>
      </c>
      <c r="B140" s="15">
        <v>0</v>
      </c>
      <c r="C140" s="15">
        <v>0</v>
      </c>
      <c r="D140" s="15">
        <v>73</v>
      </c>
    </row>
    <row r="141" spans="1:4" x14ac:dyDescent="0.35">
      <c r="A141" s="16" t="s">
        <v>427</v>
      </c>
      <c r="B141" s="15">
        <v>0</v>
      </c>
      <c r="C141" s="15">
        <v>0</v>
      </c>
      <c r="D141" s="15">
        <v>20</v>
      </c>
    </row>
    <row r="142" spans="1:4" x14ac:dyDescent="0.35">
      <c r="A142" s="13" t="s">
        <v>54</v>
      </c>
      <c r="B142" s="15">
        <v>0</v>
      </c>
      <c r="C142" s="15">
        <v>1</v>
      </c>
      <c r="D142" s="15">
        <v>2</v>
      </c>
    </row>
    <row r="143" spans="1:4" x14ac:dyDescent="0.35">
      <c r="A143" s="14" t="s">
        <v>22</v>
      </c>
      <c r="B143" s="15">
        <v>0</v>
      </c>
      <c r="C143" s="15">
        <v>1</v>
      </c>
      <c r="D143" s="15">
        <v>1</v>
      </c>
    </row>
    <row r="144" spans="1:4" x14ac:dyDescent="0.35">
      <c r="A144" s="16" t="s">
        <v>56</v>
      </c>
      <c r="B144" s="15">
        <v>0</v>
      </c>
      <c r="C144" s="15">
        <v>1</v>
      </c>
      <c r="D144" s="15">
        <v>1</v>
      </c>
    </row>
    <row r="145" spans="1:4" x14ac:dyDescent="0.35">
      <c r="A145" s="14" t="s">
        <v>401</v>
      </c>
      <c r="B145" s="15">
        <v>0</v>
      </c>
      <c r="C145" s="15">
        <v>0</v>
      </c>
      <c r="D145" s="15">
        <v>1</v>
      </c>
    </row>
    <row r="146" spans="1:4" x14ac:dyDescent="0.35">
      <c r="A146" s="16" t="s">
        <v>409</v>
      </c>
      <c r="B146" s="15">
        <v>0</v>
      </c>
      <c r="C146" s="15">
        <v>0</v>
      </c>
      <c r="D146" s="15">
        <v>1</v>
      </c>
    </row>
    <row r="147" spans="1:4" x14ac:dyDescent="0.35">
      <c r="A147" s="13" t="s">
        <v>93</v>
      </c>
      <c r="B147" s="15">
        <v>8</v>
      </c>
      <c r="C147" s="15">
        <v>8</v>
      </c>
      <c r="D147" s="15">
        <v>10</v>
      </c>
    </row>
    <row r="148" spans="1:4" x14ac:dyDescent="0.35">
      <c r="A148" s="14" t="s">
        <v>15</v>
      </c>
      <c r="B148" s="15">
        <v>8</v>
      </c>
      <c r="C148" s="15">
        <v>8</v>
      </c>
      <c r="D148" s="15">
        <v>10</v>
      </c>
    </row>
    <row r="149" spans="1:4" x14ac:dyDescent="0.35">
      <c r="A149" s="16" t="s">
        <v>95</v>
      </c>
      <c r="B149" s="15">
        <v>8</v>
      </c>
      <c r="C149" s="15">
        <v>8</v>
      </c>
      <c r="D149" s="15">
        <v>10</v>
      </c>
    </row>
    <row r="150" spans="1:4" x14ac:dyDescent="0.35">
      <c r="A150" s="13" t="s">
        <v>271</v>
      </c>
      <c r="B150" s="15">
        <v>18</v>
      </c>
      <c r="C150" s="15">
        <v>15</v>
      </c>
      <c r="D150" s="15">
        <v>16</v>
      </c>
    </row>
    <row r="151" spans="1:4" x14ac:dyDescent="0.35">
      <c r="A151" s="14" t="s">
        <v>30</v>
      </c>
      <c r="B151" s="15">
        <v>15</v>
      </c>
      <c r="C151" s="15">
        <v>11</v>
      </c>
      <c r="D151" s="15">
        <v>11</v>
      </c>
    </row>
    <row r="152" spans="1:4" x14ac:dyDescent="0.35">
      <c r="A152" s="16" t="s">
        <v>273</v>
      </c>
      <c r="B152" s="15">
        <v>15</v>
      </c>
      <c r="C152" s="15">
        <v>11</v>
      </c>
      <c r="D152" s="15">
        <v>11</v>
      </c>
    </row>
    <row r="153" spans="1:4" x14ac:dyDescent="0.35">
      <c r="A153" s="14" t="s">
        <v>15</v>
      </c>
      <c r="B153" s="15">
        <v>3</v>
      </c>
      <c r="C153" s="15">
        <v>4</v>
      </c>
      <c r="D153" s="15">
        <v>5</v>
      </c>
    </row>
    <row r="154" spans="1:4" x14ac:dyDescent="0.35">
      <c r="A154" s="16" t="s">
        <v>271</v>
      </c>
      <c r="B154" s="15">
        <v>3</v>
      </c>
      <c r="C154" s="15">
        <v>4</v>
      </c>
      <c r="D154" s="15">
        <v>5</v>
      </c>
    </row>
    <row r="155" spans="1:4" x14ac:dyDescent="0.35">
      <c r="A155" s="13" t="s">
        <v>392</v>
      </c>
      <c r="B155" s="15">
        <v>0</v>
      </c>
      <c r="C155" s="15">
        <v>19</v>
      </c>
      <c r="D155" s="15">
        <v>0</v>
      </c>
    </row>
    <row r="156" spans="1:4" x14ac:dyDescent="0.35">
      <c r="A156" s="14" t="s">
        <v>223</v>
      </c>
      <c r="B156" s="15">
        <v>0</v>
      </c>
      <c r="C156" s="15">
        <v>19</v>
      </c>
      <c r="D156" s="15">
        <v>0</v>
      </c>
    </row>
    <row r="157" spans="1:4" x14ac:dyDescent="0.35">
      <c r="A157" s="16" t="s">
        <v>393</v>
      </c>
      <c r="B157" s="15">
        <v>0</v>
      </c>
      <c r="C157" s="15">
        <v>2</v>
      </c>
      <c r="D157" s="15">
        <v>0</v>
      </c>
    </row>
    <row r="158" spans="1:4" x14ac:dyDescent="0.35">
      <c r="A158" s="16" t="s">
        <v>394</v>
      </c>
      <c r="B158" s="15">
        <v>0</v>
      </c>
      <c r="C158" s="15">
        <v>17</v>
      </c>
      <c r="D158" s="15">
        <v>0</v>
      </c>
    </row>
    <row r="159" spans="1:4" x14ac:dyDescent="0.35">
      <c r="A159" s="13" t="s">
        <v>425</v>
      </c>
      <c r="B159" s="15">
        <v>0</v>
      </c>
      <c r="C159" s="15">
        <v>2</v>
      </c>
      <c r="D159" s="15">
        <v>31</v>
      </c>
    </row>
    <row r="160" spans="1:4" x14ac:dyDescent="0.35">
      <c r="A160" s="14" t="s">
        <v>15</v>
      </c>
      <c r="B160" s="15">
        <v>0</v>
      </c>
      <c r="C160" s="15">
        <v>1</v>
      </c>
      <c r="D160" s="15">
        <v>0</v>
      </c>
    </row>
    <row r="161" spans="1:4" x14ac:dyDescent="0.35">
      <c r="A161" s="16" t="s">
        <v>105</v>
      </c>
      <c r="B161" s="15">
        <v>0</v>
      </c>
      <c r="C161" s="15">
        <v>1</v>
      </c>
      <c r="D161" s="15">
        <v>0</v>
      </c>
    </row>
    <row r="162" spans="1:4" x14ac:dyDescent="0.35">
      <c r="A162" s="14" t="s">
        <v>22</v>
      </c>
      <c r="B162" s="15">
        <v>0</v>
      </c>
      <c r="C162" s="15">
        <v>1</v>
      </c>
      <c r="D162" s="15">
        <v>31</v>
      </c>
    </row>
    <row r="163" spans="1:4" x14ac:dyDescent="0.35">
      <c r="A163" s="16" t="s">
        <v>105</v>
      </c>
      <c r="B163" s="15">
        <v>0</v>
      </c>
      <c r="C163" s="15">
        <v>1</v>
      </c>
      <c r="D163" s="15">
        <v>31</v>
      </c>
    </row>
    <row r="164" spans="1:4" x14ac:dyDescent="0.35">
      <c r="A164" s="13" t="s">
        <v>405</v>
      </c>
      <c r="B164" s="15">
        <v>0</v>
      </c>
      <c r="C164" s="15">
        <v>0</v>
      </c>
      <c r="D164" s="15">
        <v>1</v>
      </c>
    </row>
    <row r="165" spans="1:4" x14ac:dyDescent="0.35">
      <c r="A165" s="14" t="s">
        <v>22</v>
      </c>
      <c r="B165" s="15">
        <v>0</v>
      </c>
      <c r="C165" s="15">
        <v>0</v>
      </c>
      <c r="D165" s="15">
        <v>1</v>
      </c>
    </row>
    <row r="166" spans="1:4" x14ac:dyDescent="0.35">
      <c r="A166" s="16" t="s">
        <v>407</v>
      </c>
      <c r="B166" s="15">
        <v>0</v>
      </c>
      <c r="C166" s="15">
        <v>0</v>
      </c>
      <c r="D166" s="15">
        <v>1</v>
      </c>
    </row>
    <row r="167" spans="1:4" x14ac:dyDescent="0.35">
      <c r="A167" s="13" t="s">
        <v>123</v>
      </c>
      <c r="B167" s="15">
        <v>3</v>
      </c>
      <c r="C167" s="15">
        <v>6</v>
      </c>
      <c r="D167" s="15">
        <v>3</v>
      </c>
    </row>
    <row r="168" spans="1:4" x14ac:dyDescent="0.35">
      <c r="A168" s="14" t="s">
        <v>30</v>
      </c>
      <c r="B168" s="15">
        <v>3</v>
      </c>
      <c r="C168" s="15">
        <v>6</v>
      </c>
      <c r="D168" s="15">
        <v>3</v>
      </c>
    </row>
    <row r="169" spans="1:4" x14ac:dyDescent="0.35">
      <c r="A169" s="16" t="s">
        <v>125</v>
      </c>
      <c r="B169" s="15">
        <v>3</v>
      </c>
      <c r="C169" s="15">
        <v>6</v>
      </c>
      <c r="D169" s="15">
        <v>3</v>
      </c>
    </row>
    <row r="170" spans="1:4" x14ac:dyDescent="0.35">
      <c r="A170" s="13" t="s">
        <v>89</v>
      </c>
      <c r="B170" s="15">
        <v>1</v>
      </c>
      <c r="C170" s="15">
        <v>1</v>
      </c>
      <c r="D170" s="15">
        <v>3</v>
      </c>
    </row>
    <row r="171" spans="1:4" x14ac:dyDescent="0.35">
      <c r="A171" s="14" t="s">
        <v>22</v>
      </c>
      <c r="B171" s="15">
        <v>1</v>
      </c>
      <c r="C171" s="15">
        <v>1</v>
      </c>
      <c r="D171" s="15">
        <v>3</v>
      </c>
    </row>
    <row r="172" spans="1:4" x14ac:dyDescent="0.35">
      <c r="A172" s="16" t="s">
        <v>91</v>
      </c>
      <c r="B172" s="15">
        <v>1</v>
      </c>
      <c r="C172" s="15">
        <v>1</v>
      </c>
      <c r="D172" s="15">
        <v>3</v>
      </c>
    </row>
    <row r="173" spans="1:4" x14ac:dyDescent="0.35">
      <c r="A173" s="13" t="s">
        <v>349</v>
      </c>
      <c r="B173" s="15">
        <v>15</v>
      </c>
      <c r="C173" s="15">
        <v>41</v>
      </c>
      <c r="D173" s="15">
        <v>26</v>
      </c>
    </row>
    <row r="174" spans="1:4" x14ac:dyDescent="0.35">
      <c r="A174" s="14" t="s">
        <v>15</v>
      </c>
      <c r="B174" s="15">
        <v>2</v>
      </c>
      <c r="C174" s="15">
        <v>9</v>
      </c>
      <c r="D174" s="15">
        <v>6</v>
      </c>
    </row>
    <row r="175" spans="1:4" x14ac:dyDescent="0.35">
      <c r="A175" s="16" t="s">
        <v>351</v>
      </c>
      <c r="B175" s="15">
        <v>2</v>
      </c>
      <c r="C175" s="15">
        <v>9</v>
      </c>
      <c r="D175" s="15">
        <v>6</v>
      </c>
    </row>
    <row r="176" spans="1:4" x14ac:dyDescent="0.35">
      <c r="A176" s="14" t="s">
        <v>22</v>
      </c>
      <c r="B176" s="15">
        <v>6</v>
      </c>
      <c r="C176" s="15">
        <v>9</v>
      </c>
      <c r="D176" s="15">
        <v>11</v>
      </c>
    </row>
    <row r="177" spans="1:4" x14ac:dyDescent="0.35">
      <c r="A177" s="16" t="s">
        <v>355</v>
      </c>
      <c r="B177" s="15">
        <v>1</v>
      </c>
      <c r="C177" s="15">
        <v>4</v>
      </c>
      <c r="D177" s="15">
        <v>4</v>
      </c>
    </row>
    <row r="178" spans="1:4" x14ac:dyDescent="0.35">
      <c r="A178" s="16" t="s">
        <v>353</v>
      </c>
      <c r="B178" s="15">
        <v>5</v>
      </c>
      <c r="C178" s="15">
        <v>5</v>
      </c>
      <c r="D178" s="15">
        <v>7</v>
      </c>
    </row>
    <row r="179" spans="1:4" x14ac:dyDescent="0.35">
      <c r="A179" s="14" t="s">
        <v>401</v>
      </c>
      <c r="B179" s="15">
        <v>7</v>
      </c>
      <c r="C179" s="15">
        <v>23</v>
      </c>
      <c r="D179" s="15">
        <v>9</v>
      </c>
    </row>
    <row r="180" spans="1:4" x14ac:dyDescent="0.35">
      <c r="A180" s="16" t="s">
        <v>358</v>
      </c>
      <c r="B180" s="15">
        <v>7</v>
      </c>
      <c r="C180" s="15">
        <v>23</v>
      </c>
      <c r="D180" s="15">
        <v>9</v>
      </c>
    </row>
    <row r="181" spans="1:4" x14ac:dyDescent="0.35">
      <c r="A181" s="13" t="s">
        <v>343</v>
      </c>
      <c r="B181" s="15">
        <v>4</v>
      </c>
      <c r="C181" s="15">
        <v>2</v>
      </c>
      <c r="D181" s="15">
        <v>4</v>
      </c>
    </row>
    <row r="182" spans="1:4" x14ac:dyDescent="0.35">
      <c r="A182" s="14" t="s">
        <v>30</v>
      </c>
      <c r="B182" s="15">
        <v>3</v>
      </c>
      <c r="C182" s="15">
        <v>1</v>
      </c>
      <c r="D182" s="15">
        <v>2</v>
      </c>
    </row>
    <row r="183" spans="1:4" x14ac:dyDescent="0.35">
      <c r="A183" s="16" t="s">
        <v>345</v>
      </c>
      <c r="B183" s="15">
        <v>3</v>
      </c>
      <c r="C183" s="15">
        <v>1</v>
      </c>
      <c r="D183" s="15">
        <v>2</v>
      </c>
    </row>
    <row r="184" spans="1:4" x14ac:dyDescent="0.35">
      <c r="A184" s="14" t="s">
        <v>15</v>
      </c>
      <c r="B184" s="15">
        <v>1</v>
      </c>
      <c r="C184" s="15">
        <v>1</v>
      </c>
      <c r="D184" s="15">
        <v>2</v>
      </c>
    </row>
    <row r="185" spans="1:4" x14ac:dyDescent="0.35">
      <c r="A185" s="16" t="s">
        <v>343</v>
      </c>
      <c r="B185" s="15">
        <v>0</v>
      </c>
      <c r="C185" s="15">
        <v>0</v>
      </c>
      <c r="D185" s="15">
        <v>1</v>
      </c>
    </row>
    <row r="186" spans="1:4" x14ac:dyDescent="0.35">
      <c r="A186" s="16" t="s">
        <v>347</v>
      </c>
      <c r="B186" s="15">
        <v>1</v>
      </c>
      <c r="C186" s="15">
        <v>1</v>
      </c>
      <c r="D186" s="15">
        <v>1</v>
      </c>
    </row>
    <row r="187" spans="1:4" x14ac:dyDescent="0.35">
      <c r="A187" s="13" t="s">
        <v>371</v>
      </c>
      <c r="B187" s="15">
        <v>1</v>
      </c>
      <c r="C187" s="15">
        <v>3</v>
      </c>
      <c r="D187" s="15">
        <v>3</v>
      </c>
    </row>
    <row r="188" spans="1:4" x14ac:dyDescent="0.35">
      <c r="A188" s="14" t="s">
        <v>30</v>
      </c>
      <c r="B188" s="15">
        <v>1</v>
      </c>
      <c r="C188" s="15">
        <v>3</v>
      </c>
      <c r="D188" s="15">
        <v>3</v>
      </c>
    </row>
    <row r="189" spans="1:4" x14ac:dyDescent="0.35">
      <c r="A189" s="16" t="s">
        <v>373</v>
      </c>
      <c r="B189" s="15">
        <v>1</v>
      </c>
      <c r="C189" s="15">
        <v>3</v>
      </c>
      <c r="D189" s="15">
        <v>3</v>
      </c>
    </row>
    <row r="190" spans="1:4" x14ac:dyDescent="0.35">
      <c r="A190" s="13" t="s">
        <v>178</v>
      </c>
      <c r="B190" s="15">
        <v>25</v>
      </c>
      <c r="C190" s="15">
        <v>34</v>
      </c>
      <c r="D190" s="15">
        <v>27</v>
      </c>
    </row>
    <row r="191" spans="1:4" x14ac:dyDescent="0.35">
      <c r="A191" s="14" t="s">
        <v>15</v>
      </c>
      <c r="B191" s="15">
        <v>18</v>
      </c>
      <c r="C191" s="15">
        <v>25</v>
      </c>
      <c r="D191" s="15">
        <v>21</v>
      </c>
    </row>
    <row r="192" spans="1:4" x14ac:dyDescent="0.35">
      <c r="A192" s="16" t="s">
        <v>436</v>
      </c>
      <c r="B192" s="15">
        <v>0</v>
      </c>
      <c r="C192" s="15">
        <v>0</v>
      </c>
      <c r="D192" s="15">
        <v>1</v>
      </c>
    </row>
    <row r="193" spans="1:4" x14ac:dyDescent="0.35">
      <c r="A193" s="16" t="s">
        <v>180</v>
      </c>
      <c r="B193" s="15">
        <v>18</v>
      </c>
      <c r="C193" s="15">
        <v>25</v>
      </c>
      <c r="D193" s="15">
        <v>20</v>
      </c>
    </row>
    <row r="194" spans="1:4" x14ac:dyDescent="0.35">
      <c r="A194" s="14" t="s">
        <v>22</v>
      </c>
      <c r="B194" s="15">
        <v>7</v>
      </c>
      <c r="C194" s="15">
        <v>4</v>
      </c>
      <c r="D194" s="15">
        <v>2</v>
      </c>
    </row>
    <row r="195" spans="1:4" x14ac:dyDescent="0.35">
      <c r="A195" s="16" t="s">
        <v>182</v>
      </c>
      <c r="B195" s="15">
        <v>7</v>
      </c>
      <c r="C195" s="15">
        <v>4</v>
      </c>
      <c r="D195" s="15">
        <v>2</v>
      </c>
    </row>
    <row r="196" spans="1:4" x14ac:dyDescent="0.35">
      <c r="A196" s="14" t="s">
        <v>401</v>
      </c>
      <c r="B196" s="15">
        <v>0</v>
      </c>
      <c r="C196" s="15">
        <v>5</v>
      </c>
      <c r="D196" s="15">
        <v>4</v>
      </c>
    </row>
    <row r="197" spans="1:4" x14ac:dyDescent="0.35">
      <c r="A197" s="16" t="s">
        <v>184</v>
      </c>
      <c r="B197" s="15">
        <v>0</v>
      </c>
      <c r="C197" s="15">
        <v>5</v>
      </c>
      <c r="D197" s="15">
        <v>4</v>
      </c>
    </row>
    <row r="198" spans="1:4" x14ac:dyDescent="0.35">
      <c r="A198" s="13" t="s">
        <v>194</v>
      </c>
      <c r="B198" s="15">
        <v>38</v>
      </c>
      <c r="C198" s="15">
        <v>64</v>
      </c>
      <c r="D198" s="15">
        <v>53</v>
      </c>
    </row>
    <row r="199" spans="1:4" x14ac:dyDescent="0.35">
      <c r="A199" s="14" t="s">
        <v>30</v>
      </c>
      <c r="B199" s="15">
        <v>38</v>
      </c>
      <c r="C199" s="15">
        <v>64</v>
      </c>
      <c r="D199" s="15">
        <v>53</v>
      </c>
    </row>
    <row r="200" spans="1:4" x14ac:dyDescent="0.35">
      <c r="A200" s="16" t="s">
        <v>196</v>
      </c>
      <c r="B200" s="15">
        <v>38</v>
      </c>
      <c r="C200" s="15">
        <v>64</v>
      </c>
      <c r="D200" s="15">
        <v>53</v>
      </c>
    </row>
    <row r="201" spans="1:4" x14ac:dyDescent="0.35">
      <c r="A201" s="13" t="s">
        <v>338</v>
      </c>
      <c r="B201" s="15">
        <v>7</v>
      </c>
      <c r="C201" s="15">
        <v>8</v>
      </c>
      <c r="D201" s="15">
        <v>5</v>
      </c>
    </row>
    <row r="202" spans="1:4" x14ac:dyDescent="0.35">
      <c r="A202" s="14" t="s">
        <v>30</v>
      </c>
      <c r="B202" s="15">
        <v>7</v>
      </c>
      <c r="C202" s="15">
        <v>7</v>
      </c>
      <c r="D202" s="15">
        <v>4</v>
      </c>
    </row>
    <row r="203" spans="1:4" x14ac:dyDescent="0.35">
      <c r="A203" s="16" t="s">
        <v>340</v>
      </c>
      <c r="B203" s="15">
        <v>7</v>
      </c>
      <c r="C203" s="15">
        <v>7</v>
      </c>
      <c r="D203" s="15">
        <v>4</v>
      </c>
    </row>
    <row r="204" spans="1:4" x14ac:dyDescent="0.35">
      <c r="A204" s="14" t="s">
        <v>15</v>
      </c>
      <c r="B204" s="15">
        <v>0</v>
      </c>
      <c r="C204" s="15">
        <v>1</v>
      </c>
      <c r="D204" s="15">
        <v>1</v>
      </c>
    </row>
    <row r="205" spans="1:4" x14ac:dyDescent="0.35">
      <c r="A205" s="16" t="s">
        <v>338</v>
      </c>
      <c r="B205" s="15">
        <v>0</v>
      </c>
      <c r="C205" s="15">
        <v>1</v>
      </c>
      <c r="D205" s="15">
        <v>1</v>
      </c>
    </row>
    <row r="206" spans="1:4" x14ac:dyDescent="0.35">
      <c r="A206" s="13" t="s">
        <v>221</v>
      </c>
      <c r="B206" s="15">
        <v>31</v>
      </c>
      <c r="C206" s="15">
        <v>0</v>
      </c>
      <c r="D206" s="15">
        <v>0</v>
      </c>
    </row>
    <row r="207" spans="1:4" x14ac:dyDescent="0.35">
      <c r="A207" s="14" t="s">
        <v>223</v>
      </c>
      <c r="B207" s="15">
        <v>31</v>
      </c>
      <c r="C207" s="15">
        <v>0</v>
      </c>
      <c r="D207" s="15">
        <v>0</v>
      </c>
    </row>
    <row r="208" spans="1:4" x14ac:dyDescent="0.35">
      <c r="A208" s="16" t="s">
        <v>222</v>
      </c>
      <c r="B208" s="15">
        <v>31</v>
      </c>
      <c r="C208" s="15">
        <v>0</v>
      </c>
      <c r="D208" s="15">
        <v>0</v>
      </c>
    </row>
    <row r="209" spans="1:4" x14ac:dyDescent="0.35">
      <c r="A209" s="13" t="s">
        <v>17</v>
      </c>
      <c r="B209" s="15">
        <v>26</v>
      </c>
      <c r="C209" s="15">
        <v>13</v>
      </c>
      <c r="D209" s="15">
        <v>7</v>
      </c>
    </row>
    <row r="210" spans="1:4" x14ac:dyDescent="0.35">
      <c r="A210" s="14" t="s">
        <v>15</v>
      </c>
      <c r="B210" s="15">
        <v>11</v>
      </c>
      <c r="C210" s="15">
        <v>7</v>
      </c>
      <c r="D210" s="15">
        <v>4</v>
      </c>
    </row>
    <row r="211" spans="1:4" x14ac:dyDescent="0.35">
      <c r="A211" s="16" t="s">
        <v>19</v>
      </c>
      <c r="B211" s="15">
        <v>11</v>
      </c>
      <c r="C211" s="15">
        <v>7</v>
      </c>
      <c r="D211" s="15">
        <v>4</v>
      </c>
    </row>
    <row r="212" spans="1:4" x14ac:dyDescent="0.35">
      <c r="A212" s="14" t="s">
        <v>22</v>
      </c>
      <c r="B212" s="15">
        <v>7</v>
      </c>
      <c r="C212" s="15">
        <v>4</v>
      </c>
      <c r="D212" s="15">
        <v>1</v>
      </c>
    </row>
    <row r="213" spans="1:4" x14ac:dyDescent="0.35">
      <c r="A213" s="16" t="s">
        <v>21</v>
      </c>
      <c r="B213" s="15">
        <v>7</v>
      </c>
      <c r="C213" s="15">
        <v>4</v>
      </c>
      <c r="D213" s="15">
        <v>1</v>
      </c>
    </row>
    <row r="214" spans="1:4" x14ac:dyDescent="0.35">
      <c r="A214" s="14" t="s">
        <v>401</v>
      </c>
      <c r="B214" s="15">
        <v>8</v>
      </c>
      <c r="C214" s="15">
        <v>2</v>
      </c>
      <c r="D214" s="15">
        <v>2</v>
      </c>
    </row>
    <row r="215" spans="1:4" x14ac:dyDescent="0.35">
      <c r="A215" s="16" t="s">
        <v>24</v>
      </c>
      <c r="B215" s="15">
        <v>8</v>
      </c>
      <c r="C215" s="15">
        <v>2</v>
      </c>
      <c r="D215" s="15">
        <v>2</v>
      </c>
    </row>
    <row r="216" spans="1:4" x14ac:dyDescent="0.35">
      <c r="A216" s="13" t="s">
        <v>293</v>
      </c>
      <c r="B216" s="15">
        <v>4</v>
      </c>
      <c r="C216" s="15">
        <v>2</v>
      </c>
      <c r="D216" s="15">
        <v>4</v>
      </c>
    </row>
    <row r="217" spans="1:4" x14ac:dyDescent="0.35">
      <c r="A217" s="14" t="s">
        <v>15</v>
      </c>
      <c r="B217" s="15">
        <v>4</v>
      </c>
      <c r="C217" s="15">
        <v>2</v>
      </c>
      <c r="D217" s="15">
        <v>4</v>
      </c>
    </row>
    <row r="218" spans="1:4" x14ac:dyDescent="0.35">
      <c r="A218" s="16" t="s">
        <v>293</v>
      </c>
      <c r="B218" s="15">
        <v>4</v>
      </c>
      <c r="C218" s="15">
        <v>2</v>
      </c>
      <c r="D218" s="15">
        <v>4</v>
      </c>
    </row>
    <row r="219" spans="1:4" x14ac:dyDescent="0.35">
      <c r="A219" s="13" t="s">
        <v>191</v>
      </c>
      <c r="B219" s="15">
        <v>5</v>
      </c>
      <c r="C219" s="15">
        <v>8</v>
      </c>
      <c r="D219" s="15">
        <v>7</v>
      </c>
    </row>
    <row r="220" spans="1:4" x14ac:dyDescent="0.35">
      <c r="A220" s="14" t="s">
        <v>15</v>
      </c>
      <c r="B220" s="15">
        <v>5</v>
      </c>
      <c r="C220" s="15">
        <v>8</v>
      </c>
      <c r="D220" s="15">
        <v>7</v>
      </c>
    </row>
    <row r="221" spans="1:4" x14ac:dyDescent="0.35">
      <c r="A221" s="16" t="s">
        <v>191</v>
      </c>
      <c r="B221" s="15">
        <v>5</v>
      </c>
      <c r="C221" s="15">
        <v>8</v>
      </c>
      <c r="D221" s="15">
        <v>7</v>
      </c>
    </row>
    <row r="222" spans="1:4" x14ac:dyDescent="0.35">
      <c r="A222" s="13" t="s">
        <v>239</v>
      </c>
      <c r="B222" s="15">
        <v>19</v>
      </c>
      <c r="C222" s="15">
        <v>27</v>
      </c>
      <c r="D222" s="15">
        <v>28</v>
      </c>
    </row>
    <row r="223" spans="1:4" x14ac:dyDescent="0.35">
      <c r="A223" s="14" t="s">
        <v>30</v>
      </c>
      <c r="B223" s="15">
        <v>19</v>
      </c>
      <c r="C223" s="15">
        <v>27</v>
      </c>
      <c r="D223" s="15">
        <v>28</v>
      </c>
    </row>
    <row r="224" spans="1:4" x14ac:dyDescent="0.35">
      <c r="A224" s="16" t="s">
        <v>241</v>
      </c>
      <c r="B224" s="15">
        <v>19</v>
      </c>
      <c r="C224" s="15">
        <v>27</v>
      </c>
      <c r="D224" s="15">
        <v>28</v>
      </c>
    </row>
    <row r="225" spans="1:4" x14ac:dyDescent="0.35">
      <c r="A225" s="13" t="s">
        <v>295</v>
      </c>
      <c r="B225" s="15">
        <v>63</v>
      </c>
      <c r="C225" s="15">
        <v>52</v>
      </c>
      <c r="D225" s="15">
        <v>34</v>
      </c>
    </row>
    <row r="226" spans="1:4" x14ac:dyDescent="0.35">
      <c r="A226" s="14" t="s">
        <v>30</v>
      </c>
      <c r="B226" s="15">
        <v>57</v>
      </c>
      <c r="C226" s="15">
        <v>42</v>
      </c>
      <c r="D226" s="15">
        <v>28</v>
      </c>
    </row>
    <row r="227" spans="1:4" x14ac:dyDescent="0.35">
      <c r="A227" s="16" t="s">
        <v>297</v>
      </c>
      <c r="B227" s="15">
        <v>57</v>
      </c>
      <c r="C227" s="15">
        <v>42</v>
      </c>
      <c r="D227" s="15">
        <v>28</v>
      </c>
    </row>
    <row r="228" spans="1:4" x14ac:dyDescent="0.35">
      <c r="A228" s="14" t="s">
        <v>15</v>
      </c>
      <c r="B228" s="15">
        <v>6</v>
      </c>
      <c r="C228" s="15">
        <v>10</v>
      </c>
      <c r="D228" s="15">
        <v>6</v>
      </c>
    </row>
    <row r="229" spans="1:4" x14ac:dyDescent="0.35">
      <c r="A229" s="16" t="s">
        <v>299</v>
      </c>
      <c r="B229" s="15">
        <v>6</v>
      </c>
      <c r="C229" s="15">
        <v>10</v>
      </c>
      <c r="D229" s="15">
        <v>6</v>
      </c>
    </row>
    <row r="230" spans="1:4" x14ac:dyDescent="0.35">
      <c r="A230" s="13" t="s">
        <v>137</v>
      </c>
      <c r="B230" s="15">
        <v>9</v>
      </c>
      <c r="C230" s="15">
        <v>9</v>
      </c>
      <c r="D230" s="15">
        <v>7</v>
      </c>
    </row>
    <row r="231" spans="1:4" x14ac:dyDescent="0.35">
      <c r="A231" s="14" t="s">
        <v>15</v>
      </c>
      <c r="B231" s="15">
        <v>4</v>
      </c>
      <c r="C231" s="15">
        <v>5</v>
      </c>
      <c r="D231" s="15">
        <v>3</v>
      </c>
    </row>
    <row r="232" spans="1:4" x14ac:dyDescent="0.35">
      <c r="A232" s="16" t="s">
        <v>139</v>
      </c>
      <c r="B232" s="15">
        <v>4</v>
      </c>
      <c r="C232" s="15">
        <v>5</v>
      </c>
      <c r="D232" s="15">
        <v>3</v>
      </c>
    </row>
    <row r="233" spans="1:4" x14ac:dyDescent="0.35">
      <c r="A233" s="14" t="s">
        <v>22</v>
      </c>
      <c r="B233" s="15">
        <v>5</v>
      </c>
      <c r="C233" s="15">
        <v>4</v>
      </c>
      <c r="D233" s="15">
        <v>4</v>
      </c>
    </row>
    <row r="234" spans="1:4" x14ac:dyDescent="0.35">
      <c r="A234" s="16" t="s">
        <v>141</v>
      </c>
      <c r="B234" s="15">
        <v>5</v>
      </c>
      <c r="C234" s="15">
        <v>4</v>
      </c>
      <c r="D234" s="15">
        <v>4</v>
      </c>
    </row>
    <row r="235" spans="1:4" x14ac:dyDescent="0.35">
      <c r="A235" s="13" t="s">
        <v>267</v>
      </c>
      <c r="B235" s="15">
        <v>0</v>
      </c>
      <c r="C235" s="15">
        <v>1</v>
      </c>
      <c r="D235" s="15">
        <v>0</v>
      </c>
    </row>
    <row r="236" spans="1:4" x14ac:dyDescent="0.35">
      <c r="A236" s="14" t="s">
        <v>30</v>
      </c>
      <c r="B236" s="15">
        <v>0</v>
      </c>
      <c r="C236" s="15">
        <v>1</v>
      </c>
      <c r="D236" s="15">
        <v>0</v>
      </c>
    </row>
    <row r="237" spans="1:4" x14ac:dyDescent="0.35">
      <c r="A237" s="16" t="s">
        <v>269</v>
      </c>
      <c r="B237" s="15">
        <v>0</v>
      </c>
      <c r="C237" s="15">
        <v>1</v>
      </c>
      <c r="D237" s="15">
        <v>0</v>
      </c>
    </row>
    <row r="238" spans="1:4" x14ac:dyDescent="0.35">
      <c r="A238" s="13" t="s">
        <v>421</v>
      </c>
      <c r="B238" s="15">
        <v>56</v>
      </c>
      <c r="C238" s="15">
        <v>24</v>
      </c>
      <c r="D238" s="15">
        <v>13</v>
      </c>
    </row>
    <row r="239" spans="1:4" x14ac:dyDescent="0.35">
      <c r="A239" s="14" t="s">
        <v>401</v>
      </c>
      <c r="B239" s="15">
        <v>56</v>
      </c>
      <c r="C239" s="15">
        <v>24</v>
      </c>
      <c r="D239" s="15">
        <v>13</v>
      </c>
    </row>
    <row r="240" spans="1:4" x14ac:dyDescent="0.35">
      <c r="A240" s="16" t="s">
        <v>423</v>
      </c>
      <c r="B240" s="15">
        <v>56</v>
      </c>
      <c r="C240" s="15">
        <v>24</v>
      </c>
      <c r="D240" s="15">
        <v>13</v>
      </c>
    </row>
    <row r="241" spans="1:4" x14ac:dyDescent="0.35">
      <c r="A241" s="13" t="s">
        <v>119</v>
      </c>
      <c r="B241" s="15">
        <v>1</v>
      </c>
      <c r="C241" s="15">
        <v>0</v>
      </c>
      <c r="D241" s="15">
        <v>0</v>
      </c>
    </row>
    <row r="242" spans="1:4" x14ac:dyDescent="0.35">
      <c r="A242" s="14" t="s">
        <v>15</v>
      </c>
      <c r="B242" s="15">
        <v>1</v>
      </c>
      <c r="C242" s="15">
        <v>0</v>
      </c>
      <c r="D242" s="15">
        <v>0</v>
      </c>
    </row>
    <row r="243" spans="1:4" x14ac:dyDescent="0.35">
      <c r="A243" s="16" t="s">
        <v>121</v>
      </c>
      <c r="B243" s="15">
        <v>1</v>
      </c>
      <c r="C243" s="15">
        <v>0</v>
      </c>
      <c r="D243" s="15">
        <v>0</v>
      </c>
    </row>
    <row r="244" spans="1:4" x14ac:dyDescent="0.35">
      <c r="A244" s="13" t="s">
        <v>291</v>
      </c>
      <c r="B244" s="15">
        <v>6</v>
      </c>
      <c r="C244" s="15">
        <v>11</v>
      </c>
      <c r="D244" s="15">
        <v>11</v>
      </c>
    </row>
    <row r="245" spans="1:4" x14ac:dyDescent="0.35">
      <c r="A245" s="14" t="s">
        <v>401</v>
      </c>
      <c r="B245" s="15">
        <v>6</v>
      </c>
      <c r="C245" s="15">
        <v>11</v>
      </c>
      <c r="D245" s="15">
        <v>11</v>
      </c>
    </row>
    <row r="246" spans="1:4" x14ac:dyDescent="0.35">
      <c r="A246" s="16" t="s">
        <v>293</v>
      </c>
      <c r="B246" s="15">
        <v>6</v>
      </c>
      <c r="C246" s="15">
        <v>11</v>
      </c>
      <c r="D246" s="15">
        <v>11</v>
      </c>
    </row>
    <row r="247" spans="1:4" x14ac:dyDescent="0.35">
      <c r="A247" s="13" t="s">
        <v>235</v>
      </c>
      <c r="B247" s="15">
        <v>20</v>
      </c>
      <c r="C247" s="15">
        <v>29</v>
      </c>
      <c r="D247" s="15">
        <v>19</v>
      </c>
    </row>
    <row r="248" spans="1:4" x14ac:dyDescent="0.35">
      <c r="A248" s="14" t="s">
        <v>15</v>
      </c>
      <c r="B248" s="15">
        <v>16</v>
      </c>
      <c r="C248" s="15">
        <v>25</v>
      </c>
      <c r="D248" s="15">
        <v>15</v>
      </c>
    </row>
    <row r="249" spans="1:4" x14ac:dyDescent="0.35">
      <c r="A249" s="16" t="s">
        <v>235</v>
      </c>
      <c r="B249" s="15">
        <v>16</v>
      </c>
      <c r="C249" s="15">
        <v>25</v>
      </c>
      <c r="D249" s="15">
        <v>15</v>
      </c>
    </row>
    <row r="250" spans="1:4" x14ac:dyDescent="0.35">
      <c r="A250" s="14" t="s">
        <v>22</v>
      </c>
      <c r="B250" s="15">
        <v>4</v>
      </c>
      <c r="C250" s="15">
        <v>4</v>
      </c>
      <c r="D250" s="15">
        <v>4</v>
      </c>
    </row>
    <row r="251" spans="1:4" x14ac:dyDescent="0.35">
      <c r="A251" s="16" t="s">
        <v>235</v>
      </c>
      <c r="B251" s="15">
        <v>4</v>
      </c>
      <c r="C251" s="15">
        <v>4</v>
      </c>
      <c r="D251" s="15">
        <v>4</v>
      </c>
    </row>
    <row r="252" spans="1:4" x14ac:dyDescent="0.35">
      <c r="A252" s="13" t="s">
        <v>204</v>
      </c>
      <c r="B252" s="15">
        <v>10</v>
      </c>
      <c r="C252" s="15">
        <v>2</v>
      </c>
      <c r="D252" s="15">
        <v>29</v>
      </c>
    </row>
    <row r="253" spans="1:4" x14ac:dyDescent="0.35">
      <c r="A253" s="14" t="s">
        <v>15</v>
      </c>
      <c r="B253" s="15">
        <v>8</v>
      </c>
      <c r="C253" s="15">
        <v>2</v>
      </c>
      <c r="D253" s="15">
        <v>14</v>
      </c>
    </row>
    <row r="254" spans="1:4" x14ac:dyDescent="0.35">
      <c r="A254" s="16" t="s">
        <v>206</v>
      </c>
      <c r="B254" s="15">
        <v>8</v>
      </c>
      <c r="C254" s="15">
        <v>2</v>
      </c>
      <c r="D254" s="15">
        <v>14</v>
      </c>
    </row>
    <row r="255" spans="1:4" x14ac:dyDescent="0.35">
      <c r="A255" s="14" t="s">
        <v>22</v>
      </c>
      <c r="B255" s="15">
        <v>2</v>
      </c>
      <c r="C255" s="15">
        <v>0</v>
      </c>
      <c r="D255" s="15">
        <v>15</v>
      </c>
    </row>
    <row r="256" spans="1:4" x14ac:dyDescent="0.35">
      <c r="A256" s="16" t="s">
        <v>206</v>
      </c>
      <c r="B256" s="15">
        <v>2</v>
      </c>
      <c r="C256" s="15">
        <v>0</v>
      </c>
      <c r="D256" s="15">
        <v>15</v>
      </c>
    </row>
    <row r="257" spans="1:4" x14ac:dyDescent="0.35">
      <c r="A257" s="13" t="s">
        <v>286</v>
      </c>
      <c r="B257" s="15">
        <v>8</v>
      </c>
      <c r="C257" s="15">
        <v>7</v>
      </c>
      <c r="D257" s="15">
        <v>4</v>
      </c>
    </row>
    <row r="258" spans="1:4" x14ac:dyDescent="0.35">
      <c r="A258" s="14" t="s">
        <v>30</v>
      </c>
      <c r="B258" s="15">
        <v>4</v>
      </c>
      <c r="C258" s="15">
        <v>4</v>
      </c>
      <c r="D258" s="15">
        <v>4</v>
      </c>
    </row>
    <row r="259" spans="1:4" x14ac:dyDescent="0.35">
      <c r="A259" s="16" t="s">
        <v>288</v>
      </c>
      <c r="B259" s="15">
        <v>4</v>
      </c>
      <c r="C259" s="15">
        <v>4</v>
      </c>
      <c r="D259" s="15">
        <v>4</v>
      </c>
    </row>
    <row r="260" spans="1:4" x14ac:dyDescent="0.35">
      <c r="A260" s="14" t="s">
        <v>15</v>
      </c>
      <c r="B260" s="15">
        <v>4</v>
      </c>
      <c r="C260" s="15">
        <v>3</v>
      </c>
      <c r="D260" s="15">
        <v>0</v>
      </c>
    </row>
    <row r="261" spans="1:4" x14ac:dyDescent="0.35">
      <c r="A261" s="16" t="s">
        <v>286</v>
      </c>
      <c r="B261" s="15">
        <v>4</v>
      </c>
      <c r="C261" s="15">
        <v>3</v>
      </c>
      <c r="D261" s="15">
        <v>0</v>
      </c>
    </row>
    <row r="262" spans="1:4" x14ac:dyDescent="0.35">
      <c r="A262" s="13" t="s">
        <v>86</v>
      </c>
      <c r="B262" s="15">
        <v>1</v>
      </c>
      <c r="C262" s="15">
        <v>0</v>
      </c>
      <c r="D262" s="15">
        <v>2</v>
      </c>
    </row>
    <row r="263" spans="1:4" x14ac:dyDescent="0.35">
      <c r="A263" s="14" t="s">
        <v>15</v>
      </c>
      <c r="B263" s="15">
        <v>1</v>
      </c>
      <c r="C263" s="15">
        <v>0</v>
      </c>
      <c r="D263" s="15">
        <v>2</v>
      </c>
    </row>
    <row r="264" spans="1:4" x14ac:dyDescent="0.35">
      <c r="A264" s="16" t="s">
        <v>86</v>
      </c>
      <c r="B264" s="15">
        <v>1</v>
      </c>
      <c r="C264" s="15">
        <v>0</v>
      </c>
      <c r="D264" s="15">
        <v>2</v>
      </c>
    </row>
    <row r="265" spans="1:4" x14ac:dyDescent="0.35">
      <c r="A265" s="13" t="s">
        <v>301</v>
      </c>
      <c r="B265" s="15">
        <v>10</v>
      </c>
      <c r="C265" s="15">
        <v>12</v>
      </c>
      <c r="D265" s="15">
        <v>8</v>
      </c>
    </row>
    <row r="266" spans="1:4" x14ac:dyDescent="0.35">
      <c r="A266" s="14" t="s">
        <v>30</v>
      </c>
      <c r="B266" s="15">
        <v>7</v>
      </c>
      <c r="C266" s="15">
        <v>9</v>
      </c>
      <c r="D266" s="15">
        <v>5</v>
      </c>
    </row>
    <row r="267" spans="1:4" x14ac:dyDescent="0.35">
      <c r="A267" s="16" t="s">
        <v>303</v>
      </c>
      <c r="B267" s="15">
        <v>7</v>
      </c>
      <c r="C267" s="15">
        <v>9</v>
      </c>
      <c r="D267" s="15">
        <v>5</v>
      </c>
    </row>
    <row r="268" spans="1:4" x14ac:dyDescent="0.35">
      <c r="A268" s="14" t="s">
        <v>15</v>
      </c>
      <c r="B268" s="15">
        <v>3</v>
      </c>
      <c r="C268" s="15">
        <v>3</v>
      </c>
      <c r="D268" s="15">
        <v>3</v>
      </c>
    </row>
    <row r="269" spans="1:4" x14ac:dyDescent="0.35">
      <c r="A269" s="16" t="s">
        <v>305</v>
      </c>
      <c r="B269" s="15">
        <v>3</v>
      </c>
      <c r="C269" s="15">
        <v>3</v>
      </c>
      <c r="D269" s="15">
        <v>3</v>
      </c>
    </row>
    <row r="270" spans="1:4" x14ac:dyDescent="0.35">
      <c r="A270" s="13" t="s">
        <v>103</v>
      </c>
      <c r="B270" s="15">
        <v>0</v>
      </c>
      <c r="C270" s="15">
        <v>22</v>
      </c>
      <c r="D270" s="15">
        <v>36</v>
      </c>
    </row>
    <row r="271" spans="1:4" x14ac:dyDescent="0.35">
      <c r="A271" s="14" t="s">
        <v>15</v>
      </c>
      <c r="B271" s="15">
        <v>0</v>
      </c>
      <c r="C271" s="15">
        <v>1</v>
      </c>
      <c r="D271" s="15">
        <v>0</v>
      </c>
    </row>
    <row r="272" spans="1:4" x14ac:dyDescent="0.35">
      <c r="A272" s="16" t="s">
        <v>107</v>
      </c>
      <c r="B272" s="15">
        <v>0</v>
      </c>
      <c r="C272" s="15">
        <v>1</v>
      </c>
      <c r="D272" s="15">
        <v>0</v>
      </c>
    </row>
    <row r="273" spans="1:4" x14ac:dyDescent="0.35">
      <c r="A273" s="14" t="s">
        <v>22</v>
      </c>
      <c r="B273" s="15">
        <v>0</v>
      </c>
      <c r="C273" s="15">
        <v>21</v>
      </c>
      <c r="D273" s="15">
        <v>36</v>
      </c>
    </row>
    <row r="274" spans="1:4" x14ac:dyDescent="0.35">
      <c r="A274" s="16" t="s">
        <v>107</v>
      </c>
      <c r="B274" s="15">
        <v>0</v>
      </c>
      <c r="C274" s="15">
        <v>19</v>
      </c>
      <c r="D274" s="15">
        <v>11</v>
      </c>
    </row>
    <row r="275" spans="1:4" x14ac:dyDescent="0.35">
      <c r="A275" s="16" t="s">
        <v>431</v>
      </c>
      <c r="B275" s="15">
        <v>0</v>
      </c>
      <c r="C275" s="15">
        <v>0</v>
      </c>
      <c r="D275" s="15">
        <v>15</v>
      </c>
    </row>
    <row r="276" spans="1:4" x14ac:dyDescent="0.35">
      <c r="A276" s="16" t="s">
        <v>111</v>
      </c>
      <c r="B276" s="15">
        <v>0</v>
      </c>
      <c r="C276" s="15">
        <v>2</v>
      </c>
      <c r="D276" s="15">
        <v>10</v>
      </c>
    </row>
    <row r="277" spans="1:4" x14ac:dyDescent="0.35">
      <c r="A277" s="13" t="s">
        <v>361</v>
      </c>
      <c r="B277" s="15">
        <v>21</v>
      </c>
      <c r="C277" s="15">
        <v>27</v>
      </c>
      <c r="D277" s="15">
        <v>16</v>
      </c>
    </row>
    <row r="278" spans="1:4" x14ac:dyDescent="0.35">
      <c r="A278" s="14" t="s">
        <v>30</v>
      </c>
      <c r="B278" s="15">
        <v>20</v>
      </c>
      <c r="C278" s="15">
        <v>25</v>
      </c>
      <c r="D278" s="15">
        <v>15</v>
      </c>
    </row>
    <row r="279" spans="1:4" x14ac:dyDescent="0.35">
      <c r="A279" s="16" t="s">
        <v>363</v>
      </c>
      <c r="B279" s="15">
        <v>20</v>
      </c>
      <c r="C279" s="15">
        <v>25</v>
      </c>
      <c r="D279" s="15">
        <v>15</v>
      </c>
    </row>
    <row r="280" spans="1:4" x14ac:dyDescent="0.35">
      <c r="A280" s="14" t="s">
        <v>15</v>
      </c>
      <c r="B280" s="15">
        <v>1</v>
      </c>
      <c r="C280" s="15">
        <v>2</v>
      </c>
      <c r="D280" s="15">
        <v>1</v>
      </c>
    </row>
    <row r="281" spans="1:4" x14ac:dyDescent="0.35">
      <c r="A281" s="16" t="s">
        <v>361</v>
      </c>
      <c r="B281" s="15">
        <v>1</v>
      </c>
      <c r="C281" s="15">
        <v>2</v>
      </c>
      <c r="D281" s="15">
        <v>1</v>
      </c>
    </row>
    <row r="282" spans="1:4" x14ac:dyDescent="0.35">
      <c r="A282" s="13" t="s">
        <v>259</v>
      </c>
      <c r="B282" s="15">
        <v>0</v>
      </c>
      <c r="C282" s="15">
        <v>31</v>
      </c>
      <c r="D282" s="15">
        <v>39</v>
      </c>
    </row>
    <row r="283" spans="1:4" x14ac:dyDescent="0.35">
      <c r="A283" s="14" t="s">
        <v>401</v>
      </c>
      <c r="B283" s="15">
        <v>0</v>
      </c>
      <c r="C283" s="15">
        <v>31</v>
      </c>
      <c r="D283" s="15">
        <v>39</v>
      </c>
    </row>
    <row r="284" spans="1:4" x14ac:dyDescent="0.35">
      <c r="A284" s="16" t="s">
        <v>261</v>
      </c>
      <c r="B284" s="15">
        <v>0</v>
      </c>
      <c r="C284" s="15">
        <v>31</v>
      </c>
      <c r="D284" s="15">
        <v>39</v>
      </c>
    </row>
    <row r="285" spans="1:4" x14ac:dyDescent="0.35">
      <c r="A285" s="13" t="s">
        <v>311</v>
      </c>
      <c r="B285" s="15">
        <v>137</v>
      </c>
      <c r="C285" s="15">
        <v>172</v>
      </c>
      <c r="D285" s="15">
        <v>119</v>
      </c>
    </row>
    <row r="286" spans="1:4" x14ac:dyDescent="0.35">
      <c r="A286" s="14" t="s">
        <v>30</v>
      </c>
      <c r="B286" s="15">
        <v>123</v>
      </c>
      <c r="C286" s="15">
        <v>135</v>
      </c>
      <c r="D286" s="15">
        <v>97</v>
      </c>
    </row>
    <row r="287" spans="1:4" x14ac:dyDescent="0.35">
      <c r="A287" s="16" t="s">
        <v>313</v>
      </c>
      <c r="B287" s="15">
        <v>123</v>
      </c>
      <c r="C287" s="15">
        <v>135</v>
      </c>
      <c r="D287" s="15">
        <v>97</v>
      </c>
    </row>
    <row r="288" spans="1:4" x14ac:dyDescent="0.35">
      <c r="A288" s="14" t="s">
        <v>15</v>
      </c>
      <c r="B288" s="15">
        <v>14</v>
      </c>
      <c r="C288" s="15">
        <v>37</v>
      </c>
      <c r="D288" s="15">
        <v>22</v>
      </c>
    </row>
    <row r="289" spans="1:4" x14ac:dyDescent="0.35">
      <c r="A289" s="16" t="s">
        <v>315</v>
      </c>
      <c r="B289" s="15">
        <v>14</v>
      </c>
      <c r="C289" s="15">
        <v>37</v>
      </c>
      <c r="D289" s="15">
        <v>22</v>
      </c>
    </row>
    <row r="290" spans="1:4" x14ac:dyDescent="0.35">
      <c r="A290" s="13" t="s">
        <v>209</v>
      </c>
      <c r="B290" s="15">
        <v>23</v>
      </c>
      <c r="C290" s="15">
        <v>18</v>
      </c>
      <c r="D290" s="15">
        <v>23</v>
      </c>
    </row>
    <row r="291" spans="1:4" x14ac:dyDescent="0.35">
      <c r="A291" s="14" t="s">
        <v>15</v>
      </c>
      <c r="B291" s="15">
        <v>23</v>
      </c>
      <c r="C291" s="15">
        <v>18</v>
      </c>
      <c r="D291" s="15">
        <v>23</v>
      </c>
    </row>
    <row r="292" spans="1:4" x14ac:dyDescent="0.35">
      <c r="A292" s="16" t="s">
        <v>209</v>
      </c>
      <c r="B292" s="15">
        <v>23</v>
      </c>
      <c r="C292" s="15">
        <v>18</v>
      </c>
      <c r="D292" s="15">
        <v>23</v>
      </c>
    </row>
    <row r="293" spans="1:4" x14ac:dyDescent="0.35">
      <c r="A293" s="13" t="s">
        <v>198</v>
      </c>
      <c r="B293" s="15">
        <v>23</v>
      </c>
      <c r="C293" s="15">
        <v>33</v>
      </c>
      <c r="D293" s="15">
        <v>30</v>
      </c>
    </row>
    <row r="294" spans="1:4" x14ac:dyDescent="0.35">
      <c r="A294" s="14" t="s">
        <v>15</v>
      </c>
      <c r="B294" s="15">
        <v>23</v>
      </c>
      <c r="C294" s="15">
        <v>24</v>
      </c>
      <c r="D294" s="15">
        <v>21</v>
      </c>
    </row>
    <row r="295" spans="1:4" x14ac:dyDescent="0.35">
      <c r="A295" s="16" t="s">
        <v>200</v>
      </c>
      <c r="B295" s="15">
        <v>23</v>
      </c>
      <c r="C295" s="15">
        <v>24</v>
      </c>
      <c r="D295" s="15">
        <v>21</v>
      </c>
    </row>
    <row r="296" spans="1:4" x14ac:dyDescent="0.35">
      <c r="A296" s="14" t="s">
        <v>401</v>
      </c>
      <c r="B296" s="15">
        <v>0</v>
      </c>
      <c r="C296" s="15">
        <v>9</v>
      </c>
      <c r="D296" s="15">
        <v>9</v>
      </c>
    </row>
    <row r="297" spans="1:4" x14ac:dyDescent="0.35">
      <c r="A297" s="16" t="s">
        <v>202</v>
      </c>
      <c r="B297" s="15">
        <v>0</v>
      </c>
      <c r="C297" s="15">
        <v>9</v>
      </c>
      <c r="D297" s="15">
        <v>9</v>
      </c>
    </row>
    <row r="298" spans="1:4" x14ac:dyDescent="0.35">
      <c r="A298" s="13" t="s">
        <v>113</v>
      </c>
      <c r="B298" s="15">
        <v>38</v>
      </c>
      <c r="C298" s="15">
        <v>57</v>
      </c>
      <c r="D298" s="15">
        <v>1</v>
      </c>
    </row>
    <row r="299" spans="1:4" x14ac:dyDescent="0.35">
      <c r="A299" s="14" t="s">
        <v>15</v>
      </c>
      <c r="B299" s="15">
        <v>2</v>
      </c>
      <c r="C299" s="15">
        <v>0</v>
      </c>
      <c r="D299" s="15">
        <v>1</v>
      </c>
    </row>
    <row r="300" spans="1:4" x14ac:dyDescent="0.35">
      <c r="A300" s="16" t="s">
        <v>115</v>
      </c>
      <c r="B300" s="15">
        <v>2</v>
      </c>
      <c r="C300" s="15">
        <v>0</v>
      </c>
      <c r="D300" s="15">
        <v>1</v>
      </c>
    </row>
    <row r="301" spans="1:4" x14ac:dyDescent="0.35">
      <c r="A301" s="14" t="s">
        <v>22</v>
      </c>
      <c r="B301" s="15">
        <v>36</v>
      </c>
      <c r="C301" s="15">
        <v>57</v>
      </c>
      <c r="D301" s="15">
        <v>0</v>
      </c>
    </row>
    <row r="302" spans="1:4" x14ac:dyDescent="0.35">
      <c r="A302" s="16" t="s">
        <v>115</v>
      </c>
      <c r="B302" s="15">
        <v>36</v>
      </c>
      <c r="C302" s="15">
        <v>57</v>
      </c>
      <c r="D302" s="15">
        <v>0</v>
      </c>
    </row>
    <row r="303" spans="1:4" x14ac:dyDescent="0.35">
      <c r="A303" s="13" t="s">
        <v>324</v>
      </c>
      <c r="B303" s="15">
        <v>6</v>
      </c>
      <c r="C303" s="15">
        <v>7</v>
      </c>
      <c r="D303" s="15">
        <v>9</v>
      </c>
    </row>
    <row r="304" spans="1:4" x14ac:dyDescent="0.35">
      <c r="A304" s="14" t="s">
        <v>30</v>
      </c>
      <c r="B304" s="15">
        <v>6</v>
      </c>
      <c r="C304" s="15">
        <v>7</v>
      </c>
      <c r="D304" s="15">
        <v>9</v>
      </c>
    </row>
    <row r="305" spans="1:4" x14ac:dyDescent="0.35">
      <c r="A305" s="16" t="s">
        <v>326</v>
      </c>
      <c r="B305" s="15">
        <v>6</v>
      </c>
      <c r="C305" s="15">
        <v>7</v>
      </c>
      <c r="D305" s="15">
        <v>9</v>
      </c>
    </row>
    <row r="306" spans="1:4" x14ac:dyDescent="0.35">
      <c r="A306" s="13" t="s">
        <v>317</v>
      </c>
      <c r="B306" s="15">
        <v>64</v>
      </c>
      <c r="C306" s="15">
        <v>70</v>
      </c>
      <c r="D306" s="15">
        <v>53</v>
      </c>
    </row>
    <row r="307" spans="1:4" x14ac:dyDescent="0.35">
      <c r="A307" s="14" t="s">
        <v>15</v>
      </c>
      <c r="B307" s="15">
        <v>64</v>
      </c>
      <c r="C307" s="15">
        <v>70</v>
      </c>
      <c r="D307" s="15">
        <v>53</v>
      </c>
    </row>
    <row r="308" spans="1:4" x14ac:dyDescent="0.35">
      <c r="A308" s="16" t="s">
        <v>447</v>
      </c>
      <c r="B308" s="15">
        <v>64</v>
      </c>
      <c r="C308" s="15">
        <v>70</v>
      </c>
      <c r="D308" s="15">
        <v>53</v>
      </c>
    </row>
    <row r="309" spans="1:4" x14ac:dyDescent="0.35">
      <c r="A309" s="13" t="s">
        <v>366</v>
      </c>
      <c r="B309" s="15">
        <v>45</v>
      </c>
      <c r="C309" s="15">
        <v>63</v>
      </c>
      <c r="D309" s="15">
        <v>50</v>
      </c>
    </row>
    <row r="310" spans="1:4" x14ac:dyDescent="0.35">
      <c r="A310" s="14" t="s">
        <v>30</v>
      </c>
      <c r="B310" s="15">
        <v>35</v>
      </c>
      <c r="C310" s="15">
        <v>42</v>
      </c>
      <c r="D310" s="15">
        <v>31</v>
      </c>
    </row>
    <row r="311" spans="1:4" x14ac:dyDescent="0.35">
      <c r="A311" s="16" t="s">
        <v>368</v>
      </c>
      <c r="B311" s="15">
        <v>35</v>
      </c>
      <c r="C311" s="15">
        <v>42</v>
      </c>
      <c r="D311" s="15">
        <v>31</v>
      </c>
    </row>
    <row r="312" spans="1:4" x14ac:dyDescent="0.35">
      <c r="A312" s="14" t="s">
        <v>15</v>
      </c>
      <c r="B312" s="15">
        <v>10</v>
      </c>
      <c r="C312" s="15">
        <v>21</v>
      </c>
      <c r="D312" s="15">
        <v>19</v>
      </c>
    </row>
    <row r="313" spans="1:4" x14ac:dyDescent="0.35">
      <c r="A313" s="16" t="s">
        <v>366</v>
      </c>
      <c r="B313" s="15">
        <v>10</v>
      </c>
      <c r="C313" s="15">
        <v>21</v>
      </c>
      <c r="D313" s="15">
        <v>19</v>
      </c>
    </row>
    <row r="314" spans="1:4" x14ac:dyDescent="0.35">
      <c r="A314" s="13" t="s">
        <v>186</v>
      </c>
      <c r="B314" s="15">
        <v>4</v>
      </c>
      <c r="C314" s="15">
        <v>8</v>
      </c>
      <c r="D314" s="15">
        <v>4</v>
      </c>
    </row>
    <row r="315" spans="1:4" x14ac:dyDescent="0.35">
      <c r="A315" s="14" t="s">
        <v>30</v>
      </c>
      <c r="B315" s="15">
        <v>0</v>
      </c>
      <c r="C315" s="15">
        <v>1</v>
      </c>
      <c r="D315" s="15">
        <v>0</v>
      </c>
    </row>
    <row r="316" spans="1:4" x14ac:dyDescent="0.35">
      <c r="A316" s="16" t="s">
        <v>188</v>
      </c>
      <c r="B316" s="15">
        <v>0</v>
      </c>
      <c r="C316" s="15">
        <v>1</v>
      </c>
      <c r="D316" s="15">
        <v>0</v>
      </c>
    </row>
    <row r="317" spans="1:4" x14ac:dyDescent="0.35">
      <c r="A317" s="14" t="s">
        <v>15</v>
      </c>
      <c r="B317" s="15">
        <v>4</v>
      </c>
      <c r="C317" s="15">
        <v>7</v>
      </c>
      <c r="D317" s="15">
        <v>4</v>
      </c>
    </row>
    <row r="318" spans="1:4" x14ac:dyDescent="0.35">
      <c r="A318" s="16" t="s">
        <v>186</v>
      </c>
      <c r="B318" s="15">
        <v>4</v>
      </c>
      <c r="C318" s="15">
        <v>7</v>
      </c>
      <c r="D318" s="15">
        <v>4</v>
      </c>
    </row>
    <row r="319" spans="1:4" x14ac:dyDescent="0.35">
      <c r="A319" s="13" t="s">
        <v>276</v>
      </c>
      <c r="B319" s="15">
        <v>71</v>
      </c>
      <c r="C319" s="15">
        <v>136</v>
      </c>
      <c r="D319" s="15">
        <v>78</v>
      </c>
    </row>
    <row r="320" spans="1:4" x14ac:dyDescent="0.35">
      <c r="A320" s="14" t="s">
        <v>30</v>
      </c>
      <c r="B320" s="15">
        <v>52</v>
      </c>
      <c r="C320" s="15">
        <v>61</v>
      </c>
      <c r="D320" s="15">
        <v>27</v>
      </c>
    </row>
    <row r="321" spans="1:4" x14ac:dyDescent="0.35">
      <c r="A321" s="16" t="s">
        <v>278</v>
      </c>
      <c r="B321" s="15">
        <v>52</v>
      </c>
      <c r="C321" s="15">
        <v>61</v>
      </c>
      <c r="D321" s="15">
        <v>27</v>
      </c>
    </row>
    <row r="322" spans="1:4" x14ac:dyDescent="0.35">
      <c r="A322" s="14" t="s">
        <v>15</v>
      </c>
      <c r="B322" s="15">
        <v>19</v>
      </c>
      <c r="C322" s="15">
        <v>27</v>
      </c>
      <c r="D322" s="15">
        <v>21</v>
      </c>
    </row>
    <row r="323" spans="1:4" x14ac:dyDescent="0.35">
      <c r="A323" s="16" t="s">
        <v>280</v>
      </c>
      <c r="B323" s="15">
        <v>19</v>
      </c>
      <c r="C323" s="15">
        <v>27</v>
      </c>
      <c r="D323" s="15">
        <v>21</v>
      </c>
    </row>
    <row r="324" spans="1:4" x14ac:dyDescent="0.35">
      <c r="A324" s="14" t="s">
        <v>22</v>
      </c>
      <c r="B324" s="15">
        <v>0</v>
      </c>
      <c r="C324" s="15">
        <v>16</v>
      </c>
      <c r="D324" s="15">
        <v>7</v>
      </c>
    </row>
    <row r="325" spans="1:4" x14ac:dyDescent="0.35">
      <c r="A325" s="16" t="s">
        <v>282</v>
      </c>
      <c r="B325" s="15">
        <v>0</v>
      </c>
      <c r="C325" s="15">
        <v>16</v>
      </c>
      <c r="D325" s="15">
        <v>7</v>
      </c>
    </row>
    <row r="326" spans="1:4" x14ac:dyDescent="0.35">
      <c r="A326" s="14" t="s">
        <v>401</v>
      </c>
      <c r="B326" s="15">
        <v>0</v>
      </c>
      <c r="C326" s="15">
        <v>32</v>
      </c>
      <c r="D326" s="15">
        <v>23</v>
      </c>
    </row>
    <row r="327" spans="1:4" x14ac:dyDescent="0.35">
      <c r="A327" s="16" t="s">
        <v>284</v>
      </c>
      <c r="B327" s="15">
        <v>0</v>
      </c>
      <c r="C327" s="15">
        <v>32</v>
      </c>
      <c r="D327" s="15">
        <v>23</v>
      </c>
    </row>
    <row r="328" spans="1:4" x14ac:dyDescent="0.35">
      <c r="A328" s="13" t="s">
        <v>157</v>
      </c>
      <c r="B328" s="15">
        <v>3</v>
      </c>
      <c r="C328" s="15">
        <v>3</v>
      </c>
      <c r="D328" s="15">
        <v>2</v>
      </c>
    </row>
    <row r="329" spans="1:4" x14ac:dyDescent="0.35">
      <c r="A329" s="14" t="s">
        <v>15</v>
      </c>
      <c r="B329" s="15">
        <v>2</v>
      </c>
      <c r="C329" s="15">
        <v>3</v>
      </c>
      <c r="D329" s="15">
        <v>2</v>
      </c>
    </row>
    <row r="330" spans="1:4" x14ac:dyDescent="0.35">
      <c r="A330" s="16" t="s">
        <v>159</v>
      </c>
      <c r="B330" s="15">
        <v>2</v>
      </c>
      <c r="C330" s="15">
        <v>3</v>
      </c>
      <c r="D330" s="15">
        <v>2</v>
      </c>
    </row>
    <row r="331" spans="1:4" x14ac:dyDescent="0.35">
      <c r="A331" s="14" t="s">
        <v>22</v>
      </c>
      <c r="B331" s="15">
        <v>1</v>
      </c>
      <c r="C331" s="15">
        <v>0</v>
      </c>
      <c r="D331" s="15">
        <v>0</v>
      </c>
    </row>
    <row r="332" spans="1:4" x14ac:dyDescent="0.35">
      <c r="A332" s="16" t="s">
        <v>159</v>
      </c>
      <c r="B332" s="15">
        <v>1</v>
      </c>
      <c r="C332" s="15">
        <v>0</v>
      </c>
      <c r="D332" s="15">
        <v>0</v>
      </c>
    </row>
    <row r="333" spans="1:4" x14ac:dyDescent="0.35">
      <c r="A333" s="13" t="s">
        <v>50</v>
      </c>
      <c r="B333" s="15">
        <v>2</v>
      </c>
      <c r="C333" s="15">
        <v>6</v>
      </c>
      <c r="D333" s="15">
        <v>10</v>
      </c>
    </row>
    <row r="334" spans="1:4" x14ac:dyDescent="0.35">
      <c r="A334" s="14" t="s">
        <v>30</v>
      </c>
      <c r="B334" s="15">
        <v>2</v>
      </c>
      <c r="C334" s="15">
        <v>6</v>
      </c>
      <c r="D334" s="15">
        <v>10</v>
      </c>
    </row>
    <row r="335" spans="1:4" x14ac:dyDescent="0.35">
      <c r="A335" s="16" t="s">
        <v>52</v>
      </c>
      <c r="B335" s="15">
        <v>2</v>
      </c>
      <c r="C335" s="15">
        <v>6</v>
      </c>
      <c r="D335" s="15">
        <v>10</v>
      </c>
    </row>
    <row r="336" spans="1:4" x14ac:dyDescent="0.35">
      <c r="A336" s="13" t="s">
        <v>263</v>
      </c>
      <c r="B336" s="15">
        <v>0</v>
      </c>
      <c r="C336" s="15">
        <v>11</v>
      </c>
      <c r="D336" s="15">
        <v>3</v>
      </c>
    </row>
    <row r="337" spans="1:4" x14ac:dyDescent="0.35">
      <c r="A337" s="14" t="s">
        <v>401</v>
      </c>
      <c r="B337" s="15">
        <v>0</v>
      </c>
      <c r="C337" s="15">
        <v>11</v>
      </c>
      <c r="D337" s="15">
        <v>3</v>
      </c>
    </row>
    <row r="338" spans="1:4" x14ac:dyDescent="0.35">
      <c r="A338" s="16" t="s">
        <v>265</v>
      </c>
      <c r="B338" s="15">
        <v>0</v>
      </c>
      <c r="C338" s="15">
        <v>11</v>
      </c>
      <c r="D338" s="15">
        <v>3</v>
      </c>
    </row>
    <row r="339" spans="1:4" x14ac:dyDescent="0.35">
      <c r="A339" s="13" t="s">
        <v>375</v>
      </c>
      <c r="B339" s="15">
        <v>595</v>
      </c>
      <c r="C339" s="15">
        <v>623</v>
      </c>
      <c r="D339" s="15">
        <v>480</v>
      </c>
    </row>
    <row r="340" spans="1:4" x14ac:dyDescent="0.35">
      <c r="A340" s="14" t="s">
        <v>22</v>
      </c>
      <c r="B340" s="15">
        <v>595</v>
      </c>
      <c r="C340" s="15">
        <v>623</v>
      </c>
      <c r="D340" s="15">
        <v>480</v>
      </c>
    </row>
    <row r="341" spans="1:4" x14ac:dyDescent="0.35">
      <c r="A341" s="16" t="s">
        <v>380</v>
      </c>
      <c r="B341" s="15">
        <v>144</v>
      </c>
      <c r="C341" s="15">
        <v>157</v>
      </c>
      <c r="D341" s="15">
        <v>115</v>
      </c>
    </row>
    <row r="342" spans="1:4" x14ac:dyDescent="0.35">
      <c r="A342" s="16" t="s">
        <v>377</v>
      </c>
      <c r="B342" s="15">
        <v>256</v>
      </c>
      <c r="C342" s="15">
        <v>285</v>
      </c>
      <c r="D342" s="15">
        <v>247</v>
      </c>
    </row>
    <row r="343" spans="1:4" x14ac:dyDescent="0.35">
      <c r="A343" s="16" t="s">
        <v>382</v>
      </c>
      <c r="B343" s="15">
        <v>195</v>
      </c>
      <c r="C343" s="15">
        <v>181</v>
      </c>
      <c r="D343" s="15">
        <v>118</v>
      </c>
    </row>
    <row r="344" spans="1:4" x14ac:dyDescent="0.35">
      <c r="A344" s="13" t="s">
        <v>11</v>
      </c>
      <c r="B344" s="15">
        <v>26</v>
      </c>
      <c r="C344" s="15">
        <v>26</v>
      </c>
      <c r="D344" s="15">
        <v>30</v>
      </c>
    </row>
    <row r="345" spans="1:4" x14ac:dyDescent="0.35">
      <c r="A345" s="14" t="s">
        <v>15</v>
      </c>
      <c r="B345" s="15">
        <v>26</v>
      </c>
      <c r="C345" s="15">
        <v>26</v>
      </c>
      <c r="D345" s="15">
        <v>26</v>
      </c>
    </row>
    <row r="346" spans="1:4" x14ac:dyDescent="0.35">
      <c r="A346" s="16" t="s">
        <v>14</v>
      </c>
      <c r="B346" s="15">
        <v>26</v>
      </c>
      <c r="C346" s="15">
        <v>26</v>
      </c>
      <c r="D346" s="15">
        <v>26</v>
      </c>
    </row>
    <row r="347" spans="1:4" x14ac:dyDescent="0.35">
      <c r="A347" s="14" t="s">
        <v>401</v>
      </c>
      <c r="B347" s="15">
        <v>0</v>
      </c>
      <c r="C347" s="15">
        <v>0</v>
      </c>
      <c r="D347" s="15">
        <v>4</v>
      </c>
    </row>
    <row r="348" spans="1:4" x14ac:dyDescent="0.35">
      <c r="A348" s="16" t="s">
        <v>400</v>
      </c>
      <c r="B348" s="15">
        <v>0</v>
      </c>
      <c r="C348" s="15">
        <v>0</v>
      </c>
      <c r="D348" s="15">
        <v>4</v>
      </c>
    </row>
    <row r="349" spans="1:4" x14ac:dyDescent="0.35">
      <c r="A349" s="13" t="s">
        <v>58</v>
      </c>
      <c r="B349" s="15">
        <v>1</v>
      </c>
      <c r="C349" s="15">
        <v>5</v>
      </c>
      <c r="D349" s="15">
        <v>0</v>
      </c>
    </row>
    <row r="350" spans="1:4" x14ac:dyDescent="0.35">
      <c r="A350" s="14" t="s">
        <v>401</v>
      </c>
      <c r="B350" s="15">
        <v>1</v>
      </c>
      <c r="C350" s="15">
        <v>5</v>
      </c>
      <c r="D350" s="15">
        <v>0</v>
      </c>
    </row>
    <row r="351" spans="1:4" x14ac:dyDescent="0.35">
      <c r="A351" s="16" t="s">
        <v>60</v>
      </c>
      <c r="B351" s="15">
        <v>1</v>
      </c>
      <c r="C351" s="15">
        <v>5</v>
      </c>
      <c r="D351" s="15">
        <v>0</v>
      </c>
    </row>
    <row r="352" spans="1:4" x14ac:dyDescent="0.35">
      <c r="A352" s="13" t="s">
        <v>320</v>
      </c>
      <c r="B352" s="15">
        <v>1</v>
      </c>
      <c r="C352" s="15">
        <v>1</v>
      </c>
      <c r="D352" s="15">
        <v>1</v>
      </c>
    </row>
    <row r="353" spans="1:4" x14ac:dyDescent="0.35">
      <c r="A353" s="14" t="s">
        <v>15</v>
      </c>
      <c r="B353" s="15">
        <v>1</v>
      </c>
      <c r="C353" s="15">
        <v>1</v>
      </c>
      <c r="D353" s="15">
        <v>1</v>
      </c>
    </row>
    <row r="354" spans="1:4" x14ac:dyDescent="0.35">
      <c r="A354" s="16" t="s">
        <v>322</v>
      </c>
      <c r="B354" s="15">
        <v>1</v>
      </c>
      <c r="C354" s="15">
        <v>1</v>
      </c>
      <c r="D354" s="15">
        <v>1</v>
      </c>
    </row>
    <row r="355" spans="1:4" x14ac:dyDescent="0.35">
      <c r="A355" s="13" t="s">
        <v>454</v>
      </c>
      <c r="B355" s="15">
        <v>2173</v>
      </c>
      <c r="C355" s="15">
        <v>2511</v>
      </c>
      <c r="D355" s="15">
        <v>2215</v>
      </c>
    </row>
  </sheetData>
  <pageMargins left="0.7" right="0.7" top="0.75" bottom="0.75" header="0.3" footer="0.3"/>
  <pageSetup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E8DCB-3A62-4D68-8DBA-CAEF0590ECA6}">
  <dimension ref="A2:K159"/>
  <sheetViews>
    <sheetView tabSelected="1" topLeftCell="A125" workbookViewId="0">
      <selection activeCell="M153" sqref="M153"/>
    </sheetView>
  </sheetViews>
  <sheetFormatPr defaultRowHeight="14.5" x14ac:dyDescent="0.35"/>
  <cols>
    <col min="1" max="1" width="33.453125" customWidth="1"/>
    <col min="2" max="2" width="14.54296875" customWidth="1"/>
    <col min="3" max="3" width="49.1796875" customWidth="1"/>
    <col min="4" max="4" width="19" customWidth="1"/>
    <col min="5" max="5" width="37.81640625" customWidth="1"/>
    <col min="6" max="8" width="9.81640625" customWidth="1"/>
    <col min="9" max="9" width="12.7265625" customWidth="1"/>
  </cols>
  <sheetData>
    <row r="2" spans="1:11" x14ac:dyDescent="0.35">
      <c r="A2" s="11" t="s">
        <v>461</v>
      </c>
    </row>
    <row r="3" spans="1:11" x14ac:dyDescent="0.35">
      <c r="A3" s="17" t="s">
        <v>462</v>
      </c>
    </row>
    <row r="4" spans="1:11" x14ac:dyDescent="0.35">
      <c r="A4" t="s">
        <v>463</v>
      </c>
    </row>
    <row r="7" spans="1:11" ht="58" x14ac:dyDescent="0.35">
      <c r="A7" s="18" t="s">
        <v>464</v>
      </c>
      <c r="B7" s="19" t="s">
        <v>465</v>
      </c>
      <c r="C7" s="18" t="s">
        <v>466</v>
      </c>
      <c r="D7" s="20" t="s">
        <v>467</v>
      </c>
      <c r="E7" s="18" t="s">
        <v>468</v>
      </c>
      <c r="F7" t="s">
        <v>7</v>
      </c>
      <c r="G7" t="s">
        <v>8</v>
      </c>
      <c r="H7" t="s">
        <v>395</v>
      </c>
      <c r="I7" s="21" t="s">
        <v>396</v>
      </c>
      <c r="J7" s="22" t="s">
        <v>469</v>
      </c>
      <c r="K7" s="22" t="s">
        <v>470</v>
      </c>
    </row>
    <row r="8" spans="1:11" x14ac:dyDescent="0.35">
      <c r="A8" t="s">
        <v>22</v>
      </c>
      <c r="B8" s="1" t="s">
        <v>374</v>
      </c>
      <c r="C8" t="s">
        <v>375</v>
      </c>
      <c r="E8" t="s">
        <v>471</v>
      </c>
      <c r="F8" s="3">
        <v>451</v>
      </c>
      <c r="G8" s="3">
        <v>464</v>
      </c>
      <c r="H8" s="3">
        <v>368</v>
      </c>
      <c r="I8" s="3">
        <f>AVERAGE(Table3[[#This Row],[2019-20]:[2021-22]])</f>
        <v>427.66666666666669</v>
      </c>
      <c r="J8" s="3">
        <f>Table3[[#This Row],[2021-22]]-Table3[[#This Row],[2020-21]]</f>
        <v>-96</v>
      </c>
      <c r="K8" s="2">
        <f>IF(Table3[[#This Row],[2020-21]] &lt; 1," ",Table3[[#This Row],[Change - Last 2 years ]]/Table3[[#This Row],[2020-21]])</f>
        <v>-0.20689655172413793</v>
      </c>
    </row>
    <row r="9" spans="1:11" x14ac:dyDescent="0.35">
      <c r="A9" t="s">
        <v>22</v>
      </c>
      <c r="B9" s="1" t="s">
        <v>374</v>
      </c>
      <c r="C9" t="s">
        <v>375</v>
      </c>
      <c r="E9" t="s">
        <v>472</v>
      </c>
      <c r="F9" s="3">
        <v>144</v>
      </c>
      <c r="G9" s="3">
        <v>157</v>
      </c>
      <c r="H9" s="3">
        <v>116</v>
      </c>
      <c r="I9" s="3">
        <f>AVERAGE(Table3[[#This Row],[2019-20]:[2021-22]])</f>
        <v>139</v>
      </c>
      <c r="J9" s="3">
        <f>Table3[[#This Row],[2021-22]]-Table3[[#This Row],[2020-21]]</f>
        <v>-41</v>
      </c>
      <c r="K9" s="2">
        <f>IF(Table3[[#This Row],[2020-21]] &lt; 1," ",Table3[[#This Row],[Change - Last 2 years ]]/Table3[[#This Row],[2020-21]])</f>
        <v>-0.26114649681528662</v>
      </c>
    </row>
    <row r="10" spans="1:11" x14ac:dyDescent="0.35">
      <c r="A10" t="s">
        <v>22</v>
      </c>
      <c r="B10" s="1" t="s">
        <v>96</v>
      </c>
      <c r="C10" t="s">
        <v>97</v>
      </c>
      <c r="D10" t="s">
        <v>473</v>
      </c>
      <c r="E10" t="s">
        <v>101</v>
      </c>
      <c r="F10" s="3">
        <v>130</v>
      </c>
      <c r="G10" s="3">
        <v>117</v>
      </c>
      <c r="H10" s="3">
        <v>150</v>
      </c>
      <c r="I10" s="3">
        <f>AVERAGE(Table3[[#This Row],[2019-20]:[2021-22]])</f>
        <v>132.33333333333334</v>
      </c>
      <c r="J10" s="3">
        <f>Table3[[#This Row],[2021-22]]-Table3[[#This Row],[2020-21]]</f>
        <v>33</v>
      </c>
      <c r="K10" s="2">
        <f>IF(Table3[[#This Row],[2020-21]] &lt; 1," ",Table3[[#This Row],[Change - Last 2 years ]]/Table3[[#This Row],[2020-21]])</f>
        <v>0.28205128205128205</v>
      </c>
    </row>
    <row r="11" spans="1:11" x14ac:dyDescent="0.35">
      <c r="A11" t="s">
        <v>30</v>
      </c>
      <c r="B11" s="1" t="s">
        <v>310</v>
      </c>
      <c r="C11" t="s">
        <v>311</v>
      </c>
      <c r="E11" t="s">
        <v>315</v>
      </c>
      <c r="F11" s="3">
        <v>123</v>
      </c>
      <c r="G11" s="3">
        <v>135</v>
      </c>
      <c r="H11" s="3">
        <v>97</v>
      </c>
      <c r="I11" s="3">
        <f>AVERAGE(Table3[[#This Row],[2019-20]:[2021-22]])</f>
        <v>118.33333333333333</v>
      </c>
      <c r="J11" s="3">
        <f>Table3[[#This Row],[2021-22]]-Table3[[#This Row],[2020-21]]</f>
        <v>-38</v>
      </c>
      <c r="K11" s="2">
        <f>IF(Table3[[#This Row],[2020-21]] &lt; 1," ",Table3[[#This Row],[Change - Last 2 years ]]/Table3[[#This Row],[2020-21]])</f>
        <v>-0.2814814814814815</v>
      </c>
    </row>
    <row r="12" spans="1:11" x14ac:dyDescent="0.35">
      <c r="A12" t="s">
        <v>30</v>
      </c>
      <c r="B12" s="1" t="s">
        <v>40</v>
      </c>
      <c r="C12" t="s">
        <v>41</v>
      </c>
      <c r="D12" t="s">
        <v>473</v>
      </c>
      <c r="E12" t="s">
        <v>41</v>
      </c>
      <c r="F12" s="3">
        <v>122</v>
      </c>
      <c r="G12" s="3">
        <v>114</v>
      </c>
      <c r="H12" s="3">
        <v>99</v>
      </c>
      <c r="I12" s="3">
        <f>AVERAGE(Table3[[#This Row],[2019-20]:[2021-22]])</f>
        <v>111.66666666666667</v>
      </c>
      <c r="J12" s="3">
        <f>Table3[[#This Row],[2021-22]]-Table3[[#This Row],[2020-21]]</f>
        <v>-15</v>
      </c>
      <c r="K12" s="2">
        <f>IF(Table3[[#This Row],[2020-21]] &lt; 1," ",Table3[[#This Row],[Change - Last 2 years ]]/Table3[[#This Row],[2020-21]])</f>
        <v>-0.13157894736842105</v>
      </c>
    </row>
    <row r="13" spans="1:11" x14ac:dyDescent="0.35">
      <c r="A13" t="s">
        <v>233</v>
      </c>
      <c r="B13" s="1" t="s">
        <v>229</v>
      </c>
      <c r="C13" t="s">
        <v>230</v>
      </c>
      <c r="D13" t="s">
        <v>473</v>
      </c>
      <c r="E13" t="s">
        <v>232</v>
      </c>
      <c r="F13" s="3">
        <v>61</v>
      </c>
      <c r="G13" s="3">
        <v>73</v>
      </c>
      <c r="H13" s="3">
        <v>76</v>
      </c>
      <c r="I13" s="3">
        <f>AVERAGE(Table3[[#This Row],[2019-20]:[2021-22]])</f>
        <v>70</v>
      </c>
      <c r="J13" s="3">
        <f>Table3[[#This Row],[2021-22]]-Table3[[#This Row],[2020-21]]</f>
        <v>3</v>
      </c>
      <c r="K13" s="2">
        <f>IF(Table3[[#This Row],[2020-21]] &lt; 1," ",Table3[[#This Row],[Change - Last 2 years ]]/Table3[[#This Row],[2020-21]])</f>
        <v>4.1095890410958902E-2</v>
      </c>
    </row>
    <row r="14" spans="1:11" x14ac:dyDescent="0.35">
      <c r="A14" t="s">
        <v>15</v>
      </c>
      <c r="B14" s="1" t="s">
        <v>316</v>
      </c>
      <c r="C14" t="s">
        <v>317</v>
      </c>
      <c r="E14" t="s">
        <v>474</v>
      </c>
      <c r="F14" s="3">
        <v>64</v>
      </c>
      <c r="G14" s="3">
        <v>70</v>
      </c>
      <c r="H14" s="3">
        <v>53</v>
      </c>
      <c r="I14" s="3">
        <f>AVERAGE(Table3[[#This Row],[2019-20]:[2021-22]])</f>
        <v>62.333333333333336</v>
      </c>
      <c r="J14" s="3">
        <f>Table3[[#This Row],[2021-22]]-Table3[[#This Row],[2020-21]]</f>
        <v>-17</v>
      </c>
      <c r="K14" s="2">
        <f>IF(Table3[[#This Row],[2020-21]] &lt; 1," ",Table3[[#This Row],[Change - Last 2 years ]]/Table3[[#This Row],[2020-21]])</f>
        <v>-0.24285714285714285</v>
      </c>
    </row>
    <row r="15" spans="1:11" x14ac:dyDescent="0.35">
      <c r="A15" t="s">
        <v>30</v>
      </c>
      <c r="B15" s="1" t="s">
        <v>193</v>
      </c>
      <c r="C15" t="s">
        <v>194</v>
      </c>
      <c r="D15" t="s">
        <v>473</v>
      </c>
      <c r="E15" t="s">
        <v>475</v>
      </c>
      <c r="F15" s="3">
        <v>38</v>
      </c>
      <c r="G15" s="3">
        <v>64</v>
      </c>
      <c r="H15" s="3">
        <v>53</v>
      </c>
      <c r="I15" s="3">
        <f>AVERAGE(Table3[[#This Row],[2019-20]:[2021-22]])</f>
        <v>51.666666666666664</v>
      </c>
      <c r="J15" s="3">
        <f>Table3[[#This Row],[2021-22]]-Table3[[#This Row],[2020-21]]</f>
        <v>-11</v>
      </c>
      <c r="K15" s="2">
        <f>IF(Table3[[#This Row],[2020-21]] &lt; 1," ",Table3[[#This Row],[Change - Last 2 years ]]/Table3[[#This Row],[2020-21]])</f>
        <v>-0.171875</v>
      </c>
    </row>
    <row r="16" spans="1:11" x14ac:dyDescent="0.35">
      <c r="A16" t="s">
        <v>30</v>
      </c>
      <c r="B16" s="1" t="s">
        <v>275</v>
      </c>
      <c r="C16" t="s">
        <v>276</v>
      </c>
      <c r="E16" t="s">
        <v>280</v>
      </c>
      <c r="F16" s="3">
        <v>52</v>
      </c>
      <c r="G16" s="3">
        <v>61</v>
      </c>
      <c r="H16" s="3">
        <v>28</v>
      </c>
      <c r="I16" s="3">
        <f>AVERAGE(Table3[[#This Row],[2019-20]:[2021-22]])</f>
        <v>47</v>
      </c>
      <c r="J16" s="3">
        <f>Table3[[#This Row],[2021-22]]-Table3[[#This Row],[2020-21]]</f>
        <v>-33</v>
      </c>
      <c r="K16" s="2">
        <f>IF(Table3[[#This Row],[2020-21]] &lt; 1," ",Table3[[#This Row],[Change - Last 2 years ]]/Table3[[#This Row],[2020-21]])</f>
        <v>-0.54098360655737709</v>
      </c>
    </row>
    <row r="17" spans="1:11" x14ac:dyDescent="0.35">
      <c r="A17" t="s">
        <v>30</v>
      </c>
      <c r="B17" s="1" t="s">
        <v>294</v>
      </c>
      <c r="C17" t="s">
        <v>295</v>
      </c>
      <c r="E17" t="s">
        <v>299</v>
      </c>
      <c r="F17" s="3">
        <v>57</v>
      </c>
      <c r="G17" s="3">
        <v>42</v>
      </c>
      <c r="H17" s="3">
        <v>29</v>
      </c>
      <c r="I17" s="3">
        <f>AVERAGE(Table3[[#This Row],[2019-20]:[2021-22]])</f>
        <v>42.666666666666664</v>
      </c>
      <c r="J17" s="3">
        <f>Table3[[#This Row],[2021-22]]-Table3[[#This Row],[2020-21]]</f>
        <v>-13</v>
      </c>
      <c r="K17" s="2">
        <f>IF(Table3[[#This Row],[2020-21]] &lt; 1," ",Table3[[#This Row],[Change - Last 2 years ]]/Table3[[#This Row],[2020-21]])</f>
        <v>-0.30952380952380953</v>
      </c>
    </row>
    <row r="18" spans="1:11" x14ac:dyDescent="0.35">
      <c r="A18" t="s">
        <v>30</v>
      </c>
      <c r="B18" s="1" t="s">
        <v>365</v>
      </c>
      <c r="C18" t="s">
        <v>366</v>
      </c>
      <c r="E18" t="s">
        <v>366</v>
      </c>
      <c r="F18" s="3">
        <v>35</v>
      </c>
      <c r="G18" s="3">
        <v>42</v>
      </c>
      <c r="H18" s="3">
        <v>31</v>
      </c>
      <c r="I18" s="3">
        <f>AVERAGE(Table3[[#This Row],[2019-20]:[2021-22]])</f>
        <v>36</v>
      </c>
      <c r="J18" s="3">
        <f>Table3[[#This Row],[2021-22]]-Table3[[#This Row],[2020-21]]</f>
        <v>-11</v>
      </c>
      <c r="K18" s="2">
        <f>IF(Table3[[#This Row],[2020-21]] &lt; 1," ",Table3[[#This Row],[Change - Last 2 years ]]/Table3[[#This Row],[2020-21]])</f>
        <v>-0.26190476190476192</v>
      </c>
    </row>
    <row r="19" spans="1:11" x14ac:dyDescent="0.35">
      <c r="A19" t="s">
        <v>30</v>
      </c>
      <c r="B19" s="1" t="s">
        <v>332</v>
      </c>
      <c r="C19" t="s">
        <v>333</v>
      </c>
      <c r="E19" t="s">
        <v>333</v>
      </c>
      <c r="F19" s="3">
        <v>46</v>
      </c>
      <c r="G19" s="3">
        <v>37</v>
      </c>
      <c r="H19" s="3">
        <v>24</v>
      </c>
      <c r="I19" s="3">
        <f>AVERAGE(Table3[[#This Row],[2019-20]:[2021-22]])</f>
        <v>35.666666666666664</v>
      </c>
      <c r="J19" s="3">
        <f>Table3[[#This Row],[2021-22]]-Table3[[#This Row],[2020-21]]</f>
        <v>-13</v>
      </c>
      <c r="K19" s="2">
        <f>IF(Table3[[#This Row],[2020-21]] &lt; 1," ",Table3[[#This Row],[Change - Last 2 years ]]/Table3[[#This Row],[2020-21]])</f>
        <v>-0.35135135135135137</v>
      </c>
    </row>
    <row r="20" spans="1:11" x14ac:dyDescent="0.35">
      <c r="A20" t="s">
        <v>30</v>
      </c>
      <c r="B20" s="1" t="s">
        <v>61</v>
      </c>
      <c r="C20" t="s">
        <v>62</v>
      </c>
      <c r="E20" t="s">
        <v>66</v>
      </c>
      <c r="F20" s="3">
        <v>42</v>
      </c>
      <c r="G20" s="3">
        <v>27</v>
      </c>
      <c r="H20" s="3">
        <v>32</v>
      </c>
      <c r="I20" s="3">
        <f>AVERAGE(Table3[[#This Row],[2019-20]:[2021-22]])</f>
        <v>33.666666666666664</v>
      </c>
      <c r="J20" s="3">
        <f>Table3[[#This Row],[2021-22]]-Table3[[#This Row],[2020-21]]</f>
        <v>5</v>
      </c>
      <c r="K20" s="2">
        <f>IF(Table3[[#This Row],[2020-21]] &lt; 1," ",Table3[[#This Row],[Change - Last 2 years ]]/Table3[[#This Row],[2020-21]])</f>
        <v>0.18518518518518517</v>
      </c>
    </row>
    <row r="21" spans="1:11" x14ac:dyDescent="0.35">
      <c r="A21" t="s">
        <v>401</v>
      </c>
      <c r="B21" s="1" t="s">
        <v>410</v>
      </c>
      <c r="C21" t="s">
        <v>411</v>
      </c>
      <c r="D21" t="s">
        <v>473</v>
      </c>
      <c r="E21" t="s">
        <v>419</v>
      </c>
      <c r="F21" s="3">
        <v>0</v>
      </c>
      <c r="G21" s="3">
        <v>54</v>
      </c>
      <c r="H21" s="3">
        <v>40</v>
      </c>
      <c r="I21" s="3">
        <f>AVERAGE(Table3[[#This Row],[2019-20]:[2021-22]])</f>
        <v>31.333333333333332</v>
      </c>
      <c r="J21" s="3">
        <f>Table3[[#This Row],[2021-22]]-Table3[[#This Row],[2020-21]]</f>
        <v>-14</v>
      </c>
      <c r="K21" s="2">
        <f>IF(Table3[[#This Row],[2020-21]] &lt; 1," ",Table3[[#This Row],[Change - Last 2 years ]]/Table3[[#This Row],[2020-21]])</f>
        <v>-0.25925925925925924</v>
      </c>
    </row>
    <row r="22" spans="1:11" x14ac:dyDescent="0.35">
      <c r="A22" t="s">
        <v>22</v>
      </c>
      <c r="B22" s="1" t="s">
        <v>112</v>
      </c>
      <c r="C22" t="s">
        <v>113</v>
      </c>
      <c r="D22" t="s">
        <v>473</v>
      </c>
      <c r="E22" t="s">
        <v>476</v>
      </c>
      <c r="F22" s="3">
        <v>36</v>
      </c>
      <c r="G22" s="3">
        <v>57</v>
      </c>
      <c r="H22" s="3">
        <v>0</v>
      </c>
      <c r="I22" s="3">
        <f>AVERAGE(Table3[[#This Row],[2019-20]:[2021-22]])</f>
        <v>31</v>
      </c>
      <c r="J22" s="3">
        <f>Table3[[#This Row],[2021-22]]-Table3[[#This Row],[2020-21]]</f>
        <v>-57</v>
      </c>
      <c r="K22" s="2">
        <f>IF(Table3[[#This Row],[2020-21]] &lt; 1," ",Table3[[#This Row],[Change - Last 2 years ]]/Table3[[#This Row],[2020-21]])</f>
        <v>-1</v>
      </c>
    </row>
    <row r="23" spans="1:11" x14ac:dyDescent="0.35">
      <c r="A23" t="s">
        <v>401</v>
      </c>
      <c r="B23" s="1" t="s">
        <v>420</v>
      </c>
      <c r="C23" t="s">
        <v>421</v>
      </c>
      <c r="D23" t="s">
        <v>473</v>
      </c>
      <c r="E23" t="s">
        <v>423</v>
      </c>
      <c r="F23" s="3">
        <v>56</v>
      </c>
      <c r="G23" s="3">
        <v>24</v>
      </c>
      <c r="H23" s="3">
        <v>13</v>
      </c>
      <c r="I23" s="3">
        <f>AVERAGE(Table3[[#This Row],[2019-20]:[2021-22]])</f>
        <v>31</v>
      </c>
      <c r="J23" s="3">
        <f>Table3[[#This Row],[2021-22]]-Table3[[#This Row],[2020-21]]</f>
        <v>-11</v>
      </c>
      <c r="K23" s="2">
        <f>IF(Table3[[#This Row],[2020-21]] &lt; 1," ",Table3[[#This Row],[Change - Last 2 years ]]/Table3[[#This Row],[2020-21]])</f>
        <v>-0.45833333333333331</v>
      </c>
    </row>
    <row r="24" spans="1:11" x14ac:dyDescent="0.35">
      <c r="A24" t="s">
        <v>15</v>
      </c>
      <c r="B24" s="1" t="s">
        <v>10</v>
      </c>
      <c r="C24" t="s">
        <v>11</v>
      </c>
      <c r="D24" t="s">
        <v>473</v>
      </c>
      <c r="E24" t="s">
        <v>14</v>
      </c>
      <c r="F24" s="3">
        <v>26</v>
      </c>
      <c r="G24" s="3">
        <v>26</v>
      </c>
      <c r="H24" s="3">
        <v>26</v>
      </c>
      <c r="I24" s="3">
        <f>AVERAGE(Table3[[#This Row],[2019-20]:[2021-22]])</f>
        <v>26</v>
      </c>
      <c r="J24" s="3">
        <f>Table3[[#This Row],[2021-22]]-Table3[[#This Row],[2020-21]]</f>
        <v>0</v>
      </c>
      <c r="K24" s="2">
        <f>IF(Table3[[#This Row],[2020-21]] &lt; 1," ",Table3[[#This Row],[Change - Last 2 years ]]/Table3[[#This Row],[2020-21]])</f>
        <v>0</v>
      </c>
    </row>
    <row r="25" spans="1:11" x14ac:dyDescent="0.35">
      <c r="A25" t="s">
        <v>15</v>
      </c>
      <c r="B25" s="1" t="s">
        <v>33</v>
      </c>
      <c r="C25" t="s">
        <v>34</v>
      </c>
      <c r="D25" t="s">
        <v>473</v>
      </c>
      <c r="E25" t="s">
        <v>34</v>
      </c>
      <c r="F25" s="3">
        <v>25</v>
      </c>
      <c r="G25" s="3">
        <v>28</v>
      </c>
      <c r="H25" s="3">
        <v>24</v>
      </c>
      <c r="I25" s="3">
        <f>AVERAGE(Table3[[#This Row],[2019-20]:[2021-22]])</f>
        <v>25.666666666666668</v>
      </c>
      <c r="J25" s="3">
        <f>Table3[[#This Row],[2021-22]]-Table3[[#This Row],[2020-21]]</f>
        <v>-4</v>
      </c>
      <c r="K25" s="2">
        <f>IF(Table3[[#This Row],[2020-21]] &lt; 1," ",Table3[[#This Row],[Change - Last 2 years ]]/Table3[[#This Row],[2020-21]])</f>
        <v>-0.14285714285714285</v>
      </c>
    </row>
    <row r="26" spans="1:11" x14ac:dyDescent="0.35">
      <c r="A26" t="s">
        <v>30</v>
      </c>
      <c r="B26" s="1" t="s">
        <v>248</v>
      </c>
      <c r="C26" t="s">
        <v>249</v>
      </c>
      <c r="E26" t="s">
        <v>249</v>
      </c>
      <c r="F26" s="3">
        <v>15</v>
      </c>
      <c r="G26" s="3">
        <v>27</v>
      </c>
      <c r="H26" s="3">
        <v>34</v>
      </c>
      <c r="I26" s="3">
        <f>AVERAGE(Table3[[#This Row],[2019-20]:[2021-22]])</f>
        <v>25.333333333333332</v>
      </c>
      <c r="J26" s="3">
        <f>Table3[[#This Row],[2021-22]]-Table3[[#This Row],[2020-21]]</f>
        <v>7</v>
      </c>
      <c r="K26" s="2">
        <f>IF(Table3[[#This Row],[2020-21]] &lt; 1," ",Table3[[#This Row],[Change - Last 2 years ]]/Table3[[#This Row],[2020-21]])</f>
        <v>0.25925925925925924</v>
      </c>
    </row>
    <row r="27" spans="1:11" x14ac:dyDescent="0.35">
      <c r="A27" t="s">
        <v>30</v>
      </c>
      <c r="B27" s="1" t="s">
        <v>238</v>
      </c>
      <c r="C27" t="s">
        <v>239</v>
      </c>
      <c r="E27" t="s">
        <v>239</v>
      </c>
      <c r="F27" s="3">
        <v>19</v>
      </c>
      <c r="G27" s="3">
        <v>27</v>
      </c>
      <c r="H27" s="3">
        <v>28</v>
      </c>
      <c r="I27" s="3">
        <f>AVERAGE(Table3[[#This Row],[2019-20]:[2021-22]])</f>
        <v>24.666666666666668</v>
      </c>
      <c r="J27" s="3">
        <f>Table3[[#This Row],[2021-22]]-Table3[[#This Row],[2020-21]]</f>
        <v>1</v>
      </c>
      <c r="K27" s="2">
        <f>IF(Table3[[#This Row],[2020-21]] &lt; 1," ",Table3[[#This Row],[Change - Last 2 years ]]/Table3[[#This Row],[2020-21]])</f>
        <v>3.7037037037037035E-2</v>
      </c>
    </row>
    <row r="28" spans="1:11" x14ac:dyDescent="0.35">
      <c r="A28" t="s">
        <v>15</v>
      </c>
      <c r="B28" s="1" t="s">
        <v>310</v>
      </c>
      <c r="C28" t="s">
        <v>311</v>
      </c>
      <c r="E28" t="s">
        <v>315</v>
      </c>
      <c r="F28" s="3">
        <v>14</v>
      </c>
      <c r="G28" s="3">
        <v>37</v>
      </c>
      <c r="H28" s="3">
        <v>22</v>
      </c>
      <c r="I28" s="3">
        <f>AVERAGE(Table3[[#This Row],[2019-20]:[2021-22]])</f>
        <v>24.333333333333332</v>
      </c>
      <c r="J28" s="3">
        <f>Table3[[#This Row],[2021-22]]-Table3[[#This Row],[2020-21]]</f>
        <v>-15</v>
      </c>
      <c r="K28" s="2">
        <f>IF(Table3[[#This Row],[2020-21]] &lt; 1," ",Table3[[#This Row],[Change - Last 2 years ]]/Table3[[#This Row],[2020-21]])</f>
        <v>-0.40540540540540543</v>
      </c>
    </row>
    <row r="29" spans="1:11" x14ac:dyDescent="0.35">
      <c r="A29" t="s">
        <v>401</v>
      </c>
      <c r="B29" s="1" t="s">
        <v>96</v>
      </c>
      <c r="C29" t="s">
        <v>97</v>
      </c>
      <c r="D29" t="s">
        <v>473</v>
      </c>
      <c r="E29" t="s">
        <v>477</v>
      </c>
      <c r="F29" s="3">
        <v>0</v>
      </c>
      <c r="G29" s="3">
        <v>0</v>
      </c>
      <c r="H29" s="3">
        <v>73</v>
      </c>
      <c r="I29" s="3">
        <f>AVERAGE(Table3[[#This Row],[2019-20]:[2021-22]])</f>
        <v>24.333333333333332</v>
      </c>
      <c r="J29" s="3">
        <f>Table3[[#This Row],[2021-22]]-Table3[[#This Row],[2020-21]]</f>
        <v>73</v>
      </c>
      <c r="K29" s="2" t="str">
        <f>IF(Table3[[#This Row],[2020-21]] &lt; 1," ",Table3[[#This Row],[Change - Last 2 years ]]/Table3[[#This Row],[2020-21]])</f>
        <v xml:space="preserve"> </v>
      </c>
    </row>
    <row r="30" spans="1:11" x14ac:dyDescent="0.35">
      <c r="A30" t="s">
        <v>401</v>
      </c>
      <c r="B30" s="1" t="s">
        <v>258</v>
      </c>
      <c r="C30" t="s">
        <v>259</v>
      </c>
      <c r="D30" t="s">
        <v>473</v>
      </c>
      <c r="E30" t="s">
        <v>478</v>
      </c>
      <c r="F30" s="3">
        <v>0</v>
      </c>
      <c r="G30" s="3">
        <v>31</v>
      </c>
      <c r="H30" s="3">
        <v>39</v>
      </c>
      <c r="I30" s="3">
        <f>AVERAGE(Table3[[#This Row],[2019-20]:[2021-22]])</f>
        <v>23.333333333333332</v>
      </c>
      <c r="J30" s="3">
        <f>Table3[[#This Row],[2021-22]]-Table3[[#This Row],[2020-21]]</f>
        <v>8</v>
      </c>
      <c r="K30" s="2">
        <f>IF(Table3[[#This Row],[2020-21]] &lt; 1," ",Table3[[#This Row],[Change - Last 2 years ]]/Table3[[#This Row],[2020-21]])</f>
        <v>0.25806451612903225</v>
      </c>
    </row>
    <row r="31" spans="1:11" x14ac:dyDescent="0.35">
      <c r="A31" t="s">
        <v>15</v>
      </c>
      <c r="B31" s="1" t="s">
        <v>197</v>
      </c>
      <c r="C31" t="s">
        <v>198</v>
      </c>
      <c r="D31" t="s">
        <v>473</v>
      </c>
      <c r="E31" t="s">
        <v>200</v>
      </c>
      <c r="F31" s="3">
        <v>23</v>
      </c>
      <c r="G31" s="3">
        <v>24</v>
      </c>
      <c r="H31" s="3">
        <v>21</v>
      </c>
      <c r="I31" s="3">
        <f>AVERAGE(Table3[[#This Row],[2019-20]:[2021-22]])</f>
        <v>22.666666666666668</v>
      </c>
      <c r="J31" s="3">
        <f>Table3[[#This Row],[2021-22]]-Table3[[#This Row],[2020-21]]</f>
        <v>-3</v>
      </c>
      <c r="K31" s="2">
        <f>IF(Table3[[#This Row],[2020-21]] &lt; 1," ",Table3[[#This Row],[Change - Last 2 years ]]/Table3[[#This Row],[2020-21]])</f>
        <v>-0.125</v>
      </c>
    </row>
    <row r="32" spans="1:11" x14ac:dyDescent="0.35">
      <c r="A32" t="s">
        <v>15</v>
      </c>
      <c r="B32" s="1" t="s">
        <v>40</v>
      </c>
      <c r="C32" t="s">
        <v>41</v>
      </c>
      <c r="D32" t="s">
        <v>473</v>
      </c>
      <c r="E32" t="s">
        <v>41</v>
      </c>
      <c r="F32" s="3">
        <v>14</v>
      </c>
      <c r="G32" s="3">
        <v>31</v>
      </c>
      <c r="H32" s="3">
        <v>22</v>
      </c>
      <c r="I32" s="3">
        <f>AVERAGE(Table3[[#This Row],[2019-20]:[2021-22]])</f>
        <v>22.333333333333332</v>
      </c>
      <c r="J32" s="3">
        <f>Table3[[#This Row],[2021-22]]-Table3[[#This Row],[2020-21]]</f>
        <v>-9</v>
      </c>
      <c r="K32" s="2">
        <f>IF(Table3[[#This Row],[2020-21]] &lt; 1," ",Table3[[#This Row],[Change - Last 2 years ]]/Table3[[#This Row],[2020-21]])</f>
        <v>-0.29032258064516131</v>
      </c>
    </row>
    <row r="33" spans="1:11" x14ac:dyDescent="0.35">
      <c r="A33" t="s">
        <v>15</v>
      </c>
      <c r="B33" s="1" t="s">
        <v>275</v>
      </c>
      <c r="C33" t="s">
        <v>276</v>
      </c>
      <c r="E33" t="s">
        <v>280</v>
      </c>
      <c r="F33" s="3">
        <v>19</v>
      </c>
      <c r="G33" s="3">
        <v>27</v>
      </c>
      <c r="H33" s="3">
        <v>21</v>
      </c>
      <c r="I33" s="3">
        <f>AVERAGE(Table3[[#This Row],[2019-20]:[2021-22]])</f>
        <v>22.333333333333332</v>
      </c>
      <c r="J33" s="3">
        <f>Table3[[#This Row],[2021-22]]-Table3[[#This Row],[2020-21]]</f>
        <v>-6</v>
      </c>
      <c r="K33" s="2">
        <f>IF(Table3[[#This Row],[2020-21]] &lt; 1," ",Table3[[#This Row],[Change - Last 2 years ]]/Table3[[#This Row],[2020-21]])</f>
        <v>-0.22222222222222221</v>
      </c>
    </row>
    <row r="34" spans="1:11" x14ac:dyDescent="0.35">
      <c r="A34" t="s">
        <v>15</v>
      </c>
      <c r="B34" s="1" t="s">
        <v>61</v>
      </c>
      <c r="C34" t="s">
        <v>62</v>
      </c>
      <c r="E34" t="s">
        <v>66</v>
      </c>
      <c r="F34" s="3">
        <v>21</v>
      </c>
      <c r="G34" s="3">
        <v>25</v>
      </c>
      <c r="H34" s="3">
        <v>18</v>
      </c>
      <c r="I34" s="3">
        <f>AVERAGE(Table3[[#This Row],[2019-20]:[2021-22]])</f>
        <v>21.333333333333332</v>
      </c>
      <c r="J34" s="3">
        <f>Table3[[#This Row],[2021-22]]-Table3[[#This Row],[2020-21]]</f>
        <v>-7</v>
      </c>
      <c r="K34" s="2">
        <f>IF(Table3[[#This Row],[2020-21]] &lt; 1," ",Table3[[#This Row],[Change - Last 2 years ]]/Table3[[#This Row],[2020-21]])</f>
        <v>-0.28000000000000003</v>
      </c>
    </row>
    <row r="35" spans="1:11" x14ac:dyDescent="0.35">
      <c r="A35" t="s">
        <v>15</v>
      </c>
      <c r="B35" s="1" t="s">
        <v>177</v>
      </c>
      <c r="C35" t="s">
        <v>178</v>
      </c>
      <c r="D35" t="s">
        <v>473</v>
      </c>
      <c r="E35" t="s">
        <v>479</v>
      </c>
      <c r="F35" s="3">
        <v>18</v>
      </c>
      <c r="G35" s="3">
        <v>25</v>
      </c>
      <c r="H35" s="3">
        <v>21</v>
      </c>
      <c r="I35" s="3">
        <f>AVERAGE(Table3[[#This Row],[2019-20]:[2021-22]])</f>
        <v>21.333333333333332</v>
      </c>
      <c r="J35" s="3">
        <f>Table3[[#This Row],[2021-22]]-Table3[[#This Row],[2020-21]]</f>
        <v>-4</v>
      </c>
      <c r="K35" s="2">
        <f>IF(Table3[[#This Row],[2020-21]] &lt; 1," ",Table3[[#This Row],[Change - Last 2 years ]]/Table3[[#This Row],[2020-21]])</f>
        <v>-0.16</v>
      </c>
    </row>
    <row r="36" spans="1:11" x14ac:dyDescent="0.35">
      <c r="A36" t="s">
        <v>15</v>
      </c>
      <c r="B36" s="1" t="s">
        <v>208</v>
      </c>
      <c r="C36" t="s">
        <v>209</v>
      </c>
      <c r="D36" t="s">
        <v>473</v>
      </c>
      <c r="E36" t="s">
        <v>209</v>
      </c>
      <c r="F36" s="3">
        <v>23</v>
      </c>
      <c r="G36" s="3">
        <v>18</v>
      </c>
      <c r="H36" s="3">
        <v>23</v>
      </c>
      <c r="I36" s="3">
        <f>AVERAGE(Table3[[#This Row],[2019-20]:[2021-22]])</f>
        <v>21.333333333333332</v>
      </c>
      <c r="J36" s="3">
        <f>Table3[[#This Row],[2021-22]]-Table3[[#This Row],[2020-21]]</f>
        <v>5</v>
      </c>
      <c r="K36" s="2">
        <f>IF(Table3[[#This Row],[2020-21]] &lt; 1," ",Table3[[#This Row],[Change - Last 2 years ]]/Table3[[#This Row],[2020-21]])</f>
        <v>0.27777777777777779</v>
      </c>
    </row>
    <row r="37" spans="1:11" x14ac:dyDescent="0.35">
      <c r="A37" t="s">
        <v>401</v>
      </c>
      <c r="B37" s="1" t="s">
        <v>383</v>
      </c>
      <c r="C37" t="s">
        <v>384</v>
      </c>
      <c r="E37" t="s">
        <v>480</v>
      </c>
      <c r="F37" s="3">
        <v>19</v>
      </c>
      <c r="G37" s="3">
        <v>27</v>
      </c>
      <c r="H37" s="3">
        <v>16</v>
      </c>
      <c r="I37" s="3">
        <f>AVERAGE(Table3[[#This Row],[2019-20]:[2021-22]])</f>
        <v>20.666666666666668</v>
      </c>
      <c r="J37" s="3">
        <f>Table3[[#This Row],[2021-22]]-Table3[[#This Row],[2020-21]]</f>
        <v>-11</v>
      </c>
      <c r="K37" s="2">
        <f>IF(Table3[[#This Row],[2020-21]] &lt; 1," ",Table3[[#This Row],[Change - Last 2 years ]]/Table3[[#This Row],[2020-21]])</f>
        <v>-0.40740740740740738</v>
      </c>
    </row>
    <row r="38" spans="1:11" x14ac:dyDescent="0.35">
      <c r="A38" t="s">
        <v>30</v>
      </c>
      <c r="B38" s="1" t="s">
        <v>25</v>
      </c>
      <c r="C38" t="s">
        <v>26</v>
      </c>
      <c r="E38" t="s">
        <v>481</v>
      </c>
      <c r="F38" s="3">
        <v>22</v>
      </c>
      <c r="G38" s="3">
        <v>25</v>
      </c>
      <c r="H38" s="3">
        <v>14</v>
      </c>
      <c r="I38" s="3">
        <f>AVERAGE(Table3[[#This Row],[2019-20]:[2021-22]])</f>
        <v>20.333333333333332</v>
      </c>
      <c r="J38" s="3">
        <f>Table3[[#This Row],[2021-22]]-Table3[[#This Row],[2020-21]]</f>
        <v>-11</v>
      </c>
      <c r="K38" s="2">
        <f>IF(Table3[[#This Row],[2020-21]] &lt; 1," ",Table3[[#This Row],[Change - Last 2 years ]]/Table3[[#This Row],[2020-21]])</f>
        <v>-0.44</v>
      </c>
    </row>
    <row r="39" spans="1:11" x14ac:dyDescent="0.35">
      <c r="A39" t="s">
        <v>30</v>
      </c>
      <c r="B39" s="1" t="s">
        <v>360</v>
      </c>
      <c r="C39" t="s">
        <v>361</v>
      </c>
      <c r="E39" t="s">
        <v>361</v>
      </c>
      <c r="F39" s="3">
        <v>20</v>
      </c>
      <c r="G39" s="3">
        <v>25</v>
      </c>
      <c r="H39" s="3">
        <v>15</v>
      </c>
      <c r="I39" s="3">
        <f>AVERAGE(Table3[[#This Row],[2019-20]:[2021-22]])</f>
        <v>20</v>
      </c>
      <c r="J39" s="3">
        <f>Table3[[#This Row],[2021-22]]-Table3[[#This Row],[2020-21]]</f>
        <v>-10</v>
      </c>
      <c r="K39" s="2">
        <f>IF(Table3[[#This Row],[2020-21]] &lt; 1," ",Table3[[#This Row],[Change - Last 2 years ]]/Table3[[#This Row],[2020-21]])</f>
        <v>-0.4</v>
      </c>
    </row>
    <row r="40" spans="1:11" x14ac:dyDescent="0.35">
      <c r="A40" t="s">
        <v>15</v>
      </c>
      <c r="B40" s="1" t="s">
        <v>234</v>
      </c>
      <c r="C40" t="s">
        <v>235</v>
      </c>
      <c r="D40" t="s">
        <v>473</v>
      </c>
      <c r="E40" t="s">
        <v>235</v>
      </c>
      <c r="F40" s="3">
        <v>16</v>
      </c>
      <c r="G40" s="3">
        <v>25</v>
      </c>
      <c r="H40" s="3">
        <v>15</v>
      </c>
      <c r="I40" s="3">
        <f>AVERAGE(Table3[[#This Row],[2019-20]:[2021-22]])</f>
        <v>18.666666666666668</v>
      </c>
      <c r="J40" s="3">
        <f>Table3[[#This Row],[2021-22]]-Table3[[#This Row],[2020-21]]</f>
        <v>-10</v>
      </c>
      <c r="K40" s="2">
        <f>IF(Table3[[#This Row],[2020-21]] &lt; 1," ",Table3[[#This Row],[Change - Last 2 years ]]/Table3[[#This Row],[2020-21]])</f>
        <v>-0.4</v>
      </c>
    </row>
    <row r="41" spans="1:11" x14ac:dyDescent="0.35">
      <c r="A41" t="s">
        <v>401</v>
      </c>
      <c r="B41" s="1" t="s">
        <v>275</v>
      </c>
      <c r="C41" t="s">
        <v>276</v>
      </c>
      <c r="E41" t="s">
        <v>284</v>
      </c>
      <c r="F41" s="3">
        <v>0</v>
      </c>
      <c r="G41" s="3">
        <v>32</v>
      </c>
      <c r="H41" s="3">
        <v>23</v>
      </c>
      <c r="I41" s="3">
        <f>AVERAGE(Table3[[#This Row],[2019-20]:[2021-22]])</f>
        <v>18.333333333333332</v>
      </c>
      <c r="J41" s="3">
        <f>Table3[[#This Row],[2021-22]]-Table3[[#This Row],[2020-21]]</f>
        <v>-9</v>
      </c>
      <c r="K41" s="2">
        <f>IF(Table3[[#This Row],[2020-21]] &lt; 1," ",Table3[[#This Row],[Change - Last 2 years ]]/Table3[[#This Row],[2020-21]])</f>
        <v>-0.28125</v>
      </c>
    </row>
    <row r="42" spans="1:11" x14ac:dyDescent="0.35">
      <c r="A42" t="s">
        <v>15</v>
      </c>
      <c r="B42" s="1" t="s">
        <v>383</v>
      </c>
      <c r="C42" t="s">
        <v>384</v>
      </c>
      <c r="E42" t="s">
        <v>386</v>
      </c>
      <c r="F42" s="3">
        <v>21</v>
      </c>
      <c r="G42" s="3">
        <v>19</v>
      </c>
      <c r="H42" s="3">
        <v>14</v>
      </c>
      <c r="I42" s="3">
        <f>AVERAGE(Table3[[#This Row],[2019-20]:[2021-22]])</f>
        <v>18</v>
      </c>
      <c r="J42" s="3">
        <f>Table3[[#This Row],[2021-22]]-Table3[[#This Row],[2020-21]]</f>
        <v>-5</v>
      </c>
      <c r="K42" s="2">
        <f>IF(Table3[[#This Row],[2020-21]] &lt; 1," ",Table3[[#This Row],[Change - Last 2 years ]]/Table3[[#This Row],[2020-21]])</f>
        <v>-0.26315789473684209</v>
      </c>
    </row>
    <row r="43" spans="1:11" x14ac:dyDescent="0.35">
      <c r="A43" t="s">
        <v>15</v>
      </c>
      <c r="B43" s="1" t="s">
        <v>365</v>
      </c>
      <c r="C43" t="s">
        <v>366</v>
      </c>
      <c r="E43" t="s">
        <v>366</v>
      </c>
      <c r="F43" s="3">
        <v>10</v>
      </c>
      <c r="G43" s="3">
        <v>21</v>
      </c>
      <c r="H43" s="3">
        <v>19</v>
      </c>
      <c r="I43" s="3">
        <f>AVERAGE(Table3[[#This Row],[2019-20]:[2021-22]])</f>
        <v>16.666666666666668</v>
      </c>
      <c r="J43" s="3">
        <f>Table3[[#This Row],[2021-22]]-Table3[[#This Row],[2020-21]]</f>
        <v>-2</v>
      </c>
      <c r="K43" s="2">
        <f>IF(Table3[[#This Row],[2020-21]] &lt; 1," ",Table3[[#This Row],[Change - Last 2 years ]]/Table3[[#This Row],[2020-21]])</f>
        <v>-9.5238095238095233E-2</v>
      </c>
    </row>
    <row r="44" spans="1:11" x14ac:dyDescent="0.35">
      <c r="A44" t="s">
        <v>30</v>
      </c>
      <c r="B44" s="1" t="s">
        <v>327</v>
      </c>
      <c r="C44" t="s">
        <v>328</v>
      </c>
      <c r="E44" t="s">
        <v>328</v>
      </c>
      <c r="F44" s="3">
        <v>18</v>
      </c>
      <c r="G44" s="3">
        <v>11</v>
      </c>
      <c r="H44" s="3">
        <v>13</v>
      </c>
      <c r="I44" s="3">
        <f>AVERAGE(Table3[[#This Row],[2019-20]:[2021-22]])</f>
        <v>14</v>
      </c>
      <c r="J44" s="3">
        <f>Table3[[#This Row],[2021-22]]-Table3[[#This Row],[2020-21]]</f>
        <v>2</v>
      </c>
      <c r="K44" s="2">
        <f>IF(Table3[[#This Row],[2020-21]] &lt; 1," ",Table3[[#This Row],[Change - Last 2 years ]]/Table3[[#This Row],[2020-21]])</f>
        <v>0.18181818181818182</v>
      </c>
    </row>
    <row r="45" spans="1:11" x14ac:dyDescent="0.35">
      <c r="A45" t="s">
        <v>15</v>
      </c>
      <c r="B45" s="1" t="s">
        <v>242</v>
      </c>
      <c r="C45" t="s">
        <v>243</v>
      </c>
      <c r="D45" t="s">
        <v>473</v>
      </c>
      <c r="E45" t="s">
        <v>253</v>
      </c>
      <c r="F45" s="3">
        <v>9</v>
      </c>
      <c r="G45" s="3">
        <v>16</v>
      </c>
      <c r="H45" s="3">
        <v>14</v>
      </c>
      <c r="I45" s="3">
        <f>AVERAGE(Table3[[#This Row],[2019-20]:[2021-22]])</f>
        <v>13</v>
      </c>
      <c r="J45" s="3">
        <f>Table3[[#This Row],[2021-22]]-Table3[[#This Row],[2020-21]]</f>
        <v>-2</v>
      </c>
      <c r="K45" s="2">
        <f>IF(Table3[[#This Row],[2020-21]] &lt; 1," ",Table3[[#This Row],[Change - Last 2 years ]]/Table3[[#This Row],[2020-21]])</f>
        <v>-0.125</v>
      </c>
    </row>
    <row r="46" spans="1:11" x14ac:dyDescent="0.35">
      <c r="A46" t="s">
        <v>401</v>
      </c>
      <c r="B46" s="1" t="s">
        <v>348</v>
      </c>
      <c r="C46" t="s">
        <v>349</v>
      </c>
      <c r="D46" t="s">
        <v>473</v>
      </c>
      <c r="E46" t="s">
        <v>482</v>
      </c>
      <c r="F46" s="3">
        <v>7</v>
      </c>
      <c r="G46" s="3">
        <v>23</v>
      </c>
      <c r="H46" s="3">
        <v>9</v>
      </c>
      <c r="I46" s="3">
        <f>AVERAGE(Table3[[#This Row],[2019-20]:[2021-22]])</f>
        <v>13</v>
      </c>
      <c r="J46" s="3">
        <f>Table3[[#This Row],[2021-22]]-Table3[[#This Row],[2020-21]]</f>
        <v>-14</v>
      </c>
      <c r="K46" s="2">
        <f>IF(Table3[[#This Row],[2020-21]] &lt; 1," ",Table3[[#This Row],[Change - Last 2 years ]]/Table3[[#This Row],[2020-21]])</f>
        <v>-0.60869565217391308</v>
      </c>
    </row>
    <row r="47" spans="1:11" x14ac:dyDescent="0.35">
      <c r="A47" t="s">
        <v>15</v>
      </c>
      <c r="B47" s="1" t="s">
        <v>25</v>
      </c>
      <c r="C47" t="s">
        <v>26</v>
      </c>
      <c r="E47" t="s">
        <v>32</v>
      </c>
      <c r="F47" s="3">
        <v>18</v>
      </c>
      <c r="G47" s="3">
        <v>16</v>
      </c>
      <c r="H47" s="3">
        <v>4</v>
      </c>
      <c r="I47" s="3">
        <f>AVERAGE(Table3[[#This Row],[2019-20]:[2021-22]])</f>
        <v>12.666666666666666</v>
      </c>
      <c r="J47" s="3">
        <f>Table3[[#This Row],[2021-22]]-Table3[[#This Row],[2020-21]]</f>
        <v>-12</v>
      </c>
      <c r="K47" s="2">
        <f>IF(Table3[[#This Row],[2020-21]] &lt; 1," ",Table3[[#This Row],[Change - Last 2 years ]]/Table3[[#This Row],[2020-21]])</f>
        <v>-0.75</v>
      </c>
    </row>
    <row r="48" spans="1:11" x14ac:dyDescent="0.35">
      <c r="A48" t="s">
        <v>30</v>
      </c>
      <c r="B48" s="1" t="s">
        <v>270</v>
      </c>
      <c r="C48" t="s">
        <v>271</v>
      </c>
      <c r="E48" t="s">
        <v>271</v>
      </c>
      <c r="F48" s="3">
        <v>15</v>
      </c>
      <c r="G48" s="3">
        <v>11</v>
      </c>
      <c r="H48" s="3">
        <v>11</v>
      </c>
      <c r="I48" s="3">
        <f>AVERAGE(Table3[[#This Row],[2019-20]:[2021-22]])</f>
        <v>12.333333333333334</v>
      </c>
      <c r="J48" s="3">
        <f>Table3[[#This Row],[2021-22]]-Table3[[#This Row],[2020-21]]</f>
        <v>0</v>
      </c>
      <c r="K48" s="2">
        <f>IF(Table3[[#This Row],[2020-21]] &lt; 1," ",Table3[[#This Row],[Change - Last 2 years ]]/Table3[[#This Row],[2020-21]])</f>
        <v>0</v>
      </c>
    </row>
    <row r="49" spans="1:11" x14ac:dyDescent="0.35">
      <c r="A49" t="s">
        <v>15</v>
      </c>
      <c r="B49" s="1" t="s">
        <v>142</v>
      </c>
      <c r="C49" t="s">
        <v>143</v>
      </c>
      <c r="D49" t="s">
        <v>473</v>
      </c>
      <c r="E49" t="s">
        <v>145</v>
      </c>
      <c r="F49" s="3">
        <v>13</v>
      </c>
      <c r="G49" s="3">
        <v>13</v>
      </c>
      <c r="H49" s="3">
        <v>11</v>
      </c>
      <c r="I49" s="3">
        <f>AVERAGE(Table3[[#This Row],[2019-20]:[2021-22]])</f>
        <v>12.333333333333334</v>
      </c>
      <c r="J49" s="3">
        <f>Table3[[#This Row],[2021-22]]-Table3[[#This Row],[2020-21]]</f>
        <v>-2</v>
      </c>
      <c r="K49" s="2">
        <f>IF(Table3[[#This Row],[2020-21]] &lt; 1," ",Table3[[#This Row],[Change - Last 2 years ]]/Table3[[#This Row],[2020-21]])</f>
        <v>-0.15384615384615385</v>
      </c>
    </row>
    <row r="50" spans="1:11" x14ac:dyDescent="0.35">
      <c r="A50" t="s">
        <v>22</v>
      </c>
      <c r="B50" s="1" t="s">
        <v>424</v>
      </c>
      <c r="C50" t="s">
        <v>425</v>
      </c>
      <c r="D50" t="s">
        <v>473</v>
      </c>
      <c r="E50" t="s">
        <v>483</v>
      </c>
      <c r="F50" s="3">
        <v>0</v>
      </c>
      <c r="G50" s="3">
        <v>1</v>
      </c>
      <c r="H50" s="3">
        <v>31</v>
      </c>
      <c r="I50" s="3">
        <f>AVERAGE(Table3[[#This Row],[2019-20]:[2021-22]])</f>
        <v>10.666666666666666</v>
      </c>
      <c r="J50" s="3">
        <f>Table3[[#This Row],[2021-22]]-Table3[[#This Row],[2020-21]]</f>
        <v>30</v>
      </c>
      <c r="K50" s="2">
        <f>IF(Table3[[#This Row],[2020-21]] &lt; 1," ",Table3[[#This Row],[Change - Last 2 years ]]/Table3[[#This Row],[2020-21]])</f>
        <v>30</v>
      </c>
    </row>
    <row r="51" spans="1:11" x14ac:dyDescent="0.35">
      <c r="A51" t="s">
        <v>223</v>
      </c>
      <c r="B51" s="1" t="s">
        <v>220</v>
      </c>
      <c r="C51" t="s">
        <v>221</v>
      </c>
      <c r="D51" t="s">
        <v>473</v>
      </c>
      <c r="E51" t="s">
        <v>222</v>
      </c>
      <c r="F51" s="3">
        <v>31</v>
      </c>
      <c r="G51" s="3">
        <v>0</v>
      </c>
      <c r="H51" s="3">
        <v>0</v>
      </c>
      <c r="I51" s="3">
        <f>AVERAGE(Table3[[#This Row],[2019-20]:[2021-22]])</f>
        <v>10.333333333333334</v>
      </c>
      <c r="J51" s="3">
        <f>Table3[[#This Row],[2021-22]]-Table3[[#This Row],[2020-21]]</f>
        <v>0</v>
      </c>
      <c r="K51" s="2" t="str">
        <f>IF(Table3[[#This Row],[2020-21]] &lt; 1," ",Table3[[#This Row],[Change - Last 2 years ]]/Table3[[#This Row],[2020-21]])</f>
        <v xml:space="preserve"> </v>
      </c>
    </row>
    <row r="52" spans="1:11" x14ac:dyDescent="0.35">
      <c r="A52" t="s">
        <v>22</v>
      </c>
      <c r="B52" s="1" t="s">
        <v>102</v>
      </c>
      <c r="C52" t="s">
        <v>103</v>
      </c>
      <c r="D52" t="s">
        <v>473</v>
      </c>
      <c r="E52" t="s">
        <v>484</v>
      </c>
      <c r="F52" s="3">
        <v>0</v>
      </c>
      <c r="G52" s="3">
        <v>19</v>
      </c>
      <c r="H52" s="3">
        <v>11</v>
      </c>
      <c r="I52" s="3">
        <f>AVERAGE(Table3[[#This Row],[2019-20]:[2021-22]])</f>
        <v>10</v>
      </c>
      <c r="J52" s="3">
        <f>Table3[[#This Row],[2021-22]]-Table3[[#This Row],[2020-21]]</f>
        <v>-8</v>
      </c>
      <c r="K52" s="2">
        <f>IF(Table3[[#This Row],[2020-21]] &lt; 1," ",Table3[[#This Row],[Change - Last 2 years ]]/Table3[[#This Row],[2020-21]])</f>
        <v>-0.42105263157894735</v>
      </c>
    </row>
    <row r="53" spans="1:11" x14ac:dyDescent="0.35">
      <c r="A53" t="s">
        <v>15</v>
      </c>
      <c r="B53" s="1" t="s">
        <v>224</v>
      </c>
      <c r="C53" t="s">
        <v>225</v>
      </c>
      <c r="D53" t="s">
        <v>473</v>
      </c>
      <c r="E53" t="s">
        <v>227</v>
      </c>
      <c r="F53" s="3">
        <v>15</v>
      </c>
      <c r="G53" s="3">
        <v>3</v>
      </c>
      <c r="H53" s="3">
        <v>10</v>
      </c>
      <c r="I53" s="3">
        <f>AVERAGE(Table3[[#This Row],[2019-20]:[2021-22]])</f>
        <v>9.3333333333333339</v>
      </c>
      <c r="J53" s="3">
        <f>Table3[[#This Row],[2021-22]]-Table3[[#This Row],[2020-21]]</f>
        <v>7</v>
      </c>
      <c r="K53" s="2">
        <f>IF(Table3[[#This Row],[2020-21]] &lt; 1," ",Table3[[#This Row],[Change - Last 2 years ]]/Table3[[#This Row],[2020-21]])</f>
        <v>2.3333333333333335</v>
      </c>
    </row>
    <row r="54" spans="1:11" x14ac:dyDescent="0.35">
      <c r="A54" t="s">
        <v>401</v>
      </c>
      <c r="B54" s="1" t="s">
        <v>290</v>
      </c>
      <c r="C54" t="s">
        <v>291</v>
      </c>
      <c r="E54" t="s">
        <v>293</v>
      </c>
      <c r="F54" s="3">
        <v>6</v>
      </c>
      <c r="G54" s="3">
        <v>11</v>
      </c>
      <c r="H54" s="3">
        <v>11</v>
      </c>
      <c r="I54" s="3">
        <f>AVERAGE(Table3[[#This Row],[2019-20]:[2021-22]])</f>
        <v>9.3333333333333339</v>
      </c>
      <c r="J54" s="3">
        <f>Table3[[#This Row],[2021-22]]-Table3[[#This Row],[2020-21]]</f>
        <v>0</v>
      </c>
      <c r="K54" s="2">
        <f>IF(Table3[[#This Row],[2020-21]] &lt; 1," ",Table3[[#This Row],[Change - Last 2 years ]]/Table3[[#This Row],[2020-21]])</f>
        <v>0</v>
      </c>
    </row>
    <row r="55" spans="1:11" x14ac:dyDescent="0.35">
      <c r="A55" t="s">
        <v>30</v>
      </c>
      <c r="B55" s="1" t="s">
        <v>242</v>
      </c>
      <c r="C55" t="s">
        <v>243</v>
      </c>
      <c r="D55" t="s">
        <v>473</v>
      </c>
      <c r="E55" t="s">
        <v>485</v>
      </c>
      <c r="F55" s="3">
        <v>12</v>
      </c>
      <c r="G55" s="3">
        <v>10</v>
      </c>
      <c r="H55" s="3">
        <v>4</v>
      </c>
      <c r="I55" s="3">
        <f>AVERAGE(Table3[[#This Row],[2019-20]:[2021-22]])</f>
        <v>8.6666666666666661</v>
      </c>
      <c r="J55" s="3">
        <f>Table3[[#This Row],[2021-22]]-Table3[[#This Row],[2020-21]]</f>
        <v>-6</v>
      </c>
      <c r="K55" s="2">
        <f>IF(Table3[[#This Row],[2020-21]] &lt; 1," ",Table3[[#This Row],[Change - Last 2 years ]]/Table3[[#This Row],[2020-21]])</f>
        <v>-0.6</v>
      </c>
    </row>
    <row r="56" spans="1:11" x14ac:dyDescent="0.35">
      <c r="A56" t="s">
        <v>15</v>
      </c>
      <c r="B56" s="1" t="s">
        <v>92</v>
      </c>
      <c r="C56" t="s">
        <v>93</v>
      </c>
      <c r="E56" t="s">
        <v>95</v>
      </c>
      <c r="F56" s="3">
        <v>8</v>
      </c>
      <c r="G56" s="3">
        <v>8</v>
      </c>
      <c r="H56" s="3">
        <v>10</v>
      </c>
      <c r="I56" s="3">
        <f>AVERAGE(Table3[[#This Row],[2019-20]:[2021-22]])</f>
        <v>8.6666666666666661</v>
      </c>
      <c r="J56" s="3">
        <f>Table3[[#This Row],[2021-22]]-Table3[[#This Row],[2020-21]]</f>
        <v>2</v>
      </c>
      <c r="K56" s="2">
        <f>IF(Table3[[#This Row],[2020-21]] &lt; 1," ",Table3[[#This Row],[Change - Last 2 years ]]/Table3[[#This Row],[2020-21]])</f>
        <v>0.25</v>
      </c>
    </row>
    <row r="57" spans="1:11" x14ac:dyDescent="0.35">
      <c r="A57" t="s">
        <v>15</v>
      </c>
      <c r="B57" s="1" t="s">
        <v>306</v>
      </c>
      <c r="C57" t="s">
        <v>307</v>
      </c>
      <c r="E57" t="s">
        <v>309</v>
      </c>
      <c r="F57" s="3">
        <v>14</v>
      </c>
      <c r="G57" s="3">
        <v>6</v>
      </c>
      <c r="H57" s="3">
        <v>6</v>
      </c>
      <c r="I57" s="3">
        <f>AVERAGE(Table3[[#This Row],[2019-20]:[2021-22]])</f>
        <v>8.6666666666666661</v>
      </c>
      <c r="J57" s="3">
        <f>Table3[[#This Row],[2021-22]]-Table3[[#This Row],[2020-21]]</f>
        <v>0</v>
      </c>
      <c r="K57" s="2">
        <f>IF(Table3[[#This Row],[2020-21]] &lt; 1," ",Table3[[#This Row],[Change - Last 2 years ]]/Table3[[#This Row],[2020-21]])</f>
        <v>0</v>
      </c>
    </row>
    <row r="58" spans="1:11" x14ac:dyDescent="0.35">
      <c r="A58" t="s">
        <v>22</v>
      </c>
      <c r="B58" s="1" t="s">
        <v>224</v>
      </c>
      <c r="C58" t="s">
        <v>225</v>
      </c>
      <c r="D58" t="s">
        <v>473</v>
      </c>
      <c r="E58" t="s">
        <v>227</v>
      </c>
      <c r="F58" s="3">
        <v>11</v>
      </c>
      <c r="G58" s="3">
        <v>1</v>
      </c>
      <c r="H58" s="3">
        <v>14</v>
      </c>
      <c r="I58" s="3">
        <f>AVERAGE(Table3[[#This Row],[2019-20]:[2021-22]])</f>
        <v>8.6666666666666661</v>
      </c>
      <c r="J58" s="3">
        <f>Table3[[#This Row],[2021-22]]-Table3[[#This Row],[2020-21]]</f>
        <v>13</v>
      </c>
      <c r="K58" s="2">
        <f>IF(Table3[[#This Row],[2020-21]] &lt; 1," ",Table3[[#This Row],[Change - Last 2 years ]]/Table3[[#This Row],[2020-21]])</f>
        <v>13</v>
      </c>
    </row>
    <row r="59" spans="1:11" x14ac:dyDescent="0.35">
      <c r="A59" t="s">
        <v>401</v>
      </c>
      <c r="B59" s="1" t="s">
        <v>410</v>
      </c>
      <c r="C59" t="s">
        <v>411</v>
      </c>
      <c r="D59" t="s">
        <v>473</v>
      </c>
      <c r="E59" t="s">
        <v>486</v>
      </c>
      <c r="F59" s="3">
        <v>0</v>
      </c>
      <c r="G59" s="3">
        <v>0</v>
      </c>
      <c r="H59" s="3">
        <v>26</v>
      </c>
      <c r="I59" s="3">
        <f>AVERAGE(Table3[[#This Row],[2019-20]:[2021-22]])</f>
        <v>8.6666666666666661</v>
      </c>
      <c r="J59" s="3">
        <f>Table3[[#This Row],[2021-22]]-Table3[[#This Row],[2020-21]]</f>
        <v>26</v>
      </c>
      <c r="K59" s="2" t="str">
        <f>IF(Table3[[#This Row],[2020-21]] &lt; 1," ",Table3[[#This Row],[Change - Last 2 years ]]/Table3[[#This Row],[2020-21]])</f>
        <v xml:space="preserve"> </v>
      </c>
    </row>
    <row r="60" spans="1:11" x14ac:dyDescent="0.35">
      <c r="A60" t="s">
        <v>15</v>
      </c>
      <c r="B60" s="1" t="s">
        <v>203</v>
      </c>
      <c r="C60" t="s">
        <v>204</v>
      </c>
      <c r="D60" t="s">
        <v>473</v>
      </c>
      <c r="E60" t="s">
        <v>206</v>
      </c>
      <c r="F60" s="3">
        <v>8</v>
      </c>
      <c r="G60" s="3">
        <v>2</v>
      </c>
      <c r="H60" s="3">
        <v>14</v>
      </c>
      <c r="I60" s="3">
        <f>AVERAGE(Table3[[#This Row],[2019-20]:[2021-22]])</f>
        <v>8</v>
      </c>
      <c r="J60" s="3">
        <f>Table3[[#This Row],[2021-22]]-Table3[[#This Row],[2020-21]]</f>
        <v>12</v>
      </c>
      <c r="K60" s="2">
        <f>IF(Table3[[#This Row],[2020-21]] &lt; 1," ",Table3[[#This Row],[Change - Last 2 years ]]/Table3[[#This Row],[2020-21]])</f>
        <v>6</v>
      </c>
    </row>
    <row r="61" spans="1:11" x14ac:dyDescent="0.35">
      <c r="A61" t="s">
        <v>15</v>
      </c>
      <c r="B61" s="1" t="s">
        <v>294</v>
      </c>
      <c r="C61" t="s">
        <v>295</v>
      </c>
      <c r="E61" t="s">
        <v>299</v>
      </c>
      <c r="F61" s="3">
        <v>6</v>
      </c>
      <c r="G61" s="3">
        <v>10</v>
      </c>
      <c r="H61" s="3">
        <v>7</v>
      </c>
      <c r="I61" s="3">
        <f>AVERAGE(Table3[[#This Row],[2019-20]:[2021-22]])</f>
        <v>7.666666666666667</v>
      </c>
      <c r="J61" s="3">
        <f>Table3[[#This Row],[2021-22]]-Table3[[#This Row],[2020-21]]</f>
        <v>-3</v>
      </c>
      <c r="K61" s="2">
        <f>IF(Table3[[#This Row],[2020-21]] &lt; 1," ",Table3[[#This Row],[Change - Last 2 years ]]/Table3[[#This Row],[2020-21]])</f>
        <v>-0.3</v>
      </c>
    </row>
    <row r="62" spans="1:11" x14ac:dyDescent="0.35">
      <c r="A62" t="s">
        <v>22</v>
      </c>
      <c r="B62" s="1" t="s">
        <v>275</v>
      </c>
      <c r="C62" t="s">
        <v>276</v>
      </c>
      <c r="E62" t="s">
        <v>282</v>
      </c>
      <c r="F62" s="3">
        <v>0</v>
      </c>
      <c r="G62" s="3">
        <v>16</v>
      </c>
      <c r="H62" s="3">
        <v>7</v>
      </c>
      <c r="I62" s="3">
        <f>AVERAGE(Table3[[#This Row],[2019-20]:[2021-22]])</f>
        <v>7.666666666666667</v>
      </c>
      <c r="J62" s="3">
        <f>Table3[[#This Row],[2021-22]]-Table3[[#This Row],[2020-21]]</f>
        <v>-9</v>
      </c>
      <c r="K62" s="2">
        <f>IF(Table3[[#This Row],[2020-21]] &lt; 1," ",Table3[[#This Row],[Change - Last 2 years ]]/Table3[[#This Row],[2020-21]])</f>
        <v>-0.5625</v>
      </c>
    </row>
    <row r="63" spans="1:11" x14ac:dyDescent="0.35">
      <c r="A63" t="s">
        <v>30</v>
      </c>
      <c r="B63" s="1" t="s">
        <v>323</v>
      </c>
      <c r="C63" t="s">
        <v>324</v>
      </c>
      <c r="E63" t="s">
        <v>324</v>
      </c>
      <c r="F63" s="3">
        <v>6</v>
      </c>
      <c r="G63" s="3">
        <v>7</v>
      </c>
      <c r="H63" s="3">
        <v>9</v>
      </c>
      <c r="I63" s="3">
        <f>AVERAGE(Table3[[#This Row],[2019-20]:[2021-22]])</f>
        <v>7.333333333333333</v>
      </c>
      <c r="J63" s="3">
        <f>Table3[[#This Row],[2021-22]]-Table3[[#This Row],[2020-21]]</f>
        <v>2</v>
      </c>
      <c r="K63" s="2">
        <f>IF(Table3[[#This Row],[2020-21]] &lt; 1," ",Table3[[#This Row],[Change - Last 2 years ]]/Table3[[#This Row],[2020-21]])</f>
        <v>0.2857142857142857</v>
      </c>
    </row>
    <row r="64" spans="1:11" x14ac:dyDescent="0.35">
      <c r="A64" t="s">
        <v>15</v>
      </c>
      <c r="B64" s="1" t="s">
        <v>16</v>
      </c>
      <c r="C64" t="s">
        <v>17</v>
      </c>
      <c r="D64" t="s">
        <v>473</v>
      </c>
      <c r="E64" t="s">
        <v>487</v>
      </c>
      <c r="F64" s="3">
        <v>11</v>
      </c>
      <c r="G64" s="3">
        <v>7</v>
      </c>
      <c r="H64" s="3">
        <v>4</v>
      </c>
      <c r="I64" s="3">
        <f>AVERAGE(Table3[[#This Row],[2019-20]:[2021-22]])</f>
        <v>7.333333333333333</v>
      </c>
      <c r="J64" s="3">
        <f>Table3[[#This Row],[2021-22]]-Table3[[#This Row],[2020-21]]</f>
        <v>-3</v>
      </c>
      <c r="K64" s="2">
        <f>IF(Table3[[#This Row],[2020-21]] &lt; 1," ",Table3[[#This Row],[Change - Last 2 years ]]/Table3[[#This Row],[2020-21]])</f>
        <v>-0.42857142857142855</v>
      </c>
    </row>
    <row r="65" spans="1:11" x14ac:dyDescent="0.35">
      <c r="A65" t="s">
        <v>22</v>
      </c>
      <c r="B65" s="1" t="s">
        <v>67</v>
      </c>
      <c r="C65" t="s">
        <v>68</v>
      </c>
      <c r="D65" t="s">
        <v>473</v>
      </c>
      <c r="E65" t="s">
        <v>76</v>
      </c>
      <c r="F65" s="3">
        <v>0</v>
      </c>
      <c r="G65" s="3">
        <v>10</v>
      </c>
      <c r="H65" s="3">
        <v>12</v>
      </c>
      <c r="I65" s="3">
        <f>AVERAGE(Table3[[#This Row],[2019-20]:[2021-22]])</f>
        <v>7.333333333333333</v>
      </c>
      <c r="J65" s="3">
        <f>Table3[[#This Row],[2021-22]]-Table3[[#This Row],[2020-21]]</f>
        <v>2</v>
      </c>
      <c r="K65" s="2">
        <f>IF(Table3[[#This Row],[2020-21]] &lt; 1," ",Table3[[#This Row],[Change - Last 2 years ]]/Table3[[#This Row],[2020-21]])</f>
        <v>0.2</v>
      </c>
    </row>
    <row r="66" spans="1:11" x14ac:dyDescent="0.35">
      <c r="A66" t="s">
        <v>401</v>
      </c>
      <c r="B66" s="1" t="s">
        <v>410</v>
      </c>
      <c r="C66" t="s">
        <v>411</v>
      </c>
      <c r="D66" t="s">
        <v>473</v>
      </c>
      <c r="E66" t="s">
        <v>417</v>
      </c>
      <c r="F66" s="3">
        <v>0</v>
      </c>
      <c r="G66" s="3">
        <v>0</v>
      </c>
      <c r="H66" s="3">
        <v>22</v>
      </c>
      <c r="I66" s="3">
        <f>AVERAGE(Table3[[#This Row],[2019-20]:[2021-22]])</f>
        <v>7.333333333333333</v>
      </c>
      <c r="J66" s="3">
        <f>Table3[[#This Row],[2021-22]]-Table3[[#This Row],[2020-21]]</f>
        <v>22</v>
      </c>
      <c r="K66" s="2" t="str">
        <f>IF(Table3[[#This Row],[2020-21]] &lt; 1," ",Table3[[#This Row],[Change - Last 2 years ]]/Table3[[#This Row],[2020-21]])</f>
        <v xml:space="preserve"> </v>
      </c>
    </row>
    <row r="67" spans="1:11" x14ac:dyDescent="0.35">
      <c r="A67" t="s">
        <v>30</v>
      </c>
      <c r="B67" s="1" t="s">
        <v>300</v>
      </c>
      <c r="C67" t="s">
        <v>301</v>
      </c>
      <c r="E67" t="s">
        <v>305</v>
      </c>
      <c r="F67" s="3">
        <v>7</v>
      </c>
      <c r="G67" s="3">
        <v>9</v>
      </c>
      <c r="H67" s="3">
        <v>5</v>
      </c>
      <c r="I67" s="3">
        <f>AVERAGE(Table3[[#This Row],[2019-20]:[2021-22]])</f>
        <v>7</v>
      </c>
      <c r="J67" s="3">
        <f>Table3[[#This Row],[2021-22]]-Table3[[#This Row],[2020-21]]</f>
        <v>-4</v>
      </c>
      <c r="K67" s="2">
        <f>IF(Table3[[#This Row],[2020-21]] &lt; 1," ",Table3[[#This Row],[Change - Last 2 years ]]/Table3[[#This Row],[2020-21]])</f>
        <v>-0.44444444444444442</v>
      </c>
    </row>
    <row r="68" spans="1:11" x14ac:dyDescent="0.35">
      <c r="A68" t="s">
        <v>15</v>
      </c>
      <c r="B68" s="1" t="s">
        <v>190</v>
      </c>
      <c r="C68" t="s">
        <v>191</v>
      </c>
      <c r="E68" t="s">
        <v>191</v>
      </c>
      <c r="F68" s="3">
        <v>5</v>
      </c>
      <c r="G68" s="3">
        <v>8</v>
      </c>
      <c r="H68" s="3">
        <v>7</v>
      </c>
      <c r="I68" s="3">
        <f>AVERAGE(Table3[[#This Row],[2019-20]:[2021-22]])</f>
        <v>6.666666666666667</v>
      </c>
      <c r="J68" s="3">
        <f>Table3[[#This Row],[2021-22]]-Table3[[#This Row],[2020-21]]</f>
        <v>-1</v>
      </c>
      <c r="K68" s="2">
        <f>IF(Table3[[#This Row],[2020-21]] &lt; 1," ",Table3[[#This Row],[Change - Last 2 years ]]/Table3[[#This Row],[2020-21]])</f>
        <v>-0.125</v>
      </c>
    </row>
    <row r="69" spans="1:11" x14ac:dyDescent="0.35">
      <c r="A69" t="s">
        <v>401</v>
      </c>
      <c r="B69" s="1" t="s">
        <v>96</v>
      </c>
      <c r="C69" t="s">
        <v>97</v>
      </c>
      <c r="D69" t="s">
        <v>473</v>
      </c>
      <c r="E69" t="s">
        <v>427</v>
      </c>
      <c r="F69" s="3">
        <v>0</v>
      </c>
      <c r="G69" s="3">
        <v>0</v>
      </c>
      <c r="H69" s="3">
        <v>20</v>
      </c>
      <c r="I69" s="3">
        <f>AVERAGE(Table3[[#This Row],[2019-20]:[2021-22]])</f>
        <v>6.666666666666667</v>
      </c>
      <c r="J69" s="3">
        <f>Table3[[#This Row],[2021-22]]-Table3[[#This Row],[2020-21]]</f>
        <v>20</v>
      </c>
      <c r="K69" s="2" t="str">
        <f>IF(Table3[[#This Row],[2020-21]] &lt; 1," ",Table3[[#This Row],[Change - Last 2 years ]]/Table3[[#This Row],[2020-21]])</f>
        <v xml:space="preserve"> </v>
      </c>
    </row>
    <row r="70" spans="1:11" x14ac:dyDescent="0.35">
      <c r="A70" t="s">
        <v>15</v>
      </c>
      <c r="B70" s="1" t="s">
        <v>327</v>
      </c>
      <c r="C70" t="s">
        <v>328</v>
      </c>
      <c r="E70" t="s">
        <v>328</v>
      </c>
      <c r="F70" s="3">
        <v>8</v>
      </c>
      <c r="G70" s="3">
        <v>6</v>
      </c>
      <c r="H70" s="3">
        <v>5</v>
      </c>
      <c r="I70" s="3">
        <f>AVERAGE(Table3[[#This Row],[2019-20]:[2021-22]])</f>
        <v>6.333333333333333</v>
      </c>
      <c r="J70" s="3">
        <f>Table3[[#This Row],[2021-22]]-Table3[[#This Row],[2020-21]]</f>
        <v>-1</v>
      </c>
      <c r="K70" s="2">
        <f>IF(Table3[[#This Row],[2020-21]] &lt; 1," ",Table3[[#This Row],[Change - Last 2 years ]]/Table3[[#This Row],[2020-21]])</f>
        <v>-0.16666666666666666</v>
      </c>
    </row>
    <row r="71" spans="1:11" x14ac:dyDescent="0.35">
      <c r="A71" t="s">
        <v>22</v>
      </c>
      <c r="B71" s="1" t="s">
        <v>33</v>
      </c>
      <c r="C71" t="s">
        <v>34</v>
      </c>
      <c r="D71" t="s">
        <v>473</v>
      </c>
      <c r="E71" t="s">
        <v>488</v>
      </c>
      <c r="F71" s="3">
        <v>4</v>
      </c>
      <c r="G71" s="3">
        <v>5</v>
      </c>
      <c r="H71" s="3">
        <v>10</v>
      </c>
      <c r="I71" s="3">
        <f>AVERAGE(Table3[[#This Row],[2019-20]:[2021-22]])</f>
        <v>6.333333333333333</v>
      </c>
      <c r="J71" s="3">
        <f>Table3[[#This Row],[2021-22]]-Table3[[#This Row],[2020-21]]</f>
        <v>5</v>
      </c>
      <c r="K71" s="2">
        <f>IF(Table3[[#This Row],[2020-21]] &lt; 1," ",Table3[[#This Row],[Change - Last 2 years ]]/Table3[[#This Row],[2020-21]])</f>
        <v>1</v>
      </c>
    </row>
    <row r="72" spans="1:11" x14ac:dyDescent="0.35">
      <c r="A72" t="s">
        <v>30</v>
      </c>
      <c r="B72" s="1" t="s">
        <v>49</v>
      </c>
      <c r="C72" t="s">
        <v>50</v>
      </c>
      <c r="D72" t="s">
        <v>473</v>
      </c>
      <c r="E72" t="s">
        <v>489</v>
      </c>
      <c r="F72" s="3">
        <v>2</v>
      </c>
      <c r="G72" s="3">
        <v>6</v>
      </c>
      <c r="H72" s="3">
        <v>10</v>
      </c>
      <c r="I72" s="3">
        <f>AVERAGE(Table3[[#This Row],[2019-20]:[2021-22]])</f>
        <v>6</v>
      </c>
      <c r="J72" s="3">
        <f>Table3[[#This Row],[2021-22]]-Table3[[#This Row],[2020-21]]</f>
        <v>4</v>
      </c>
      <c r="K72" s="2">
        <f>IF(Table3[[#This Row],[2020-21]] &lt; 1," ",Table3[[#This Row],[Change - Last 2 years ]]/Table3[[#This Row],[2020-21]])</f>
        <v>0.66666666666666663</v>
      </c>
    </row>
    <row r="73" spans="1:11" x14ac:dyDescent="0.35">
      <c r="A73" t="s">
        <v>30</v>
      </c>
      <c r="B73" s="1" t="s">
        <v>337</v>
      </c>
      <c r="C73" t="s">
        <v>338</v>
      </c>
      <c r="E73" t="s">
        <v>338</v>
      </c>
      <c r="F73" s="3">
        <v>7</v>
      </c>
      <c r="G73" s="3">
        <v>7</v>
      </c>
      <c r="H73" s="3">
        <v>4</v>
      </c>
      <c r="I73" s="3">
        <f>AVERAGE(Table3[[#This Row],[2019-20]:[2021-22]])</f>
        <v>6</v>
      </c>
      <c r="J73" s="3">
        <f>Table3[[#This Row],[2021-22]]-Table3[[#This Row],[2020-21]]</f>
        <v>-3</v>
      </c>
      <c r="K73" s="2">
        <f>IF(Table3[[#This Row],[2020-21]] &lt; 1," ",Table3[[#This Row],[Change - Last 2 years ]]/Table3[[#This Row],[2020-21]])</f>
        <v>-0.42857142857142855</v>
      </c>
    </row>
    <row r="74" spans="1:11" x14ac:dyDescent="0.35">
      <c r="A74" t="s">
        <v>15</v>
      </c>
      <c r="B74" s="1" t="s">
        <v>126</v>
      </c>
      <c r="C74" t="s">
        <v>127</v>
      </c>
      <c r="E74" t="s">
        <v>490</v>
      </c>
      <c r="F74" s="3">
        <v>1</v>
      </c>
      <c r="G74" s="3">
        <v>10</v>
      </c>
      <c r="H74" s="3">
        <v>7</v>
      </c>
      <c r="I74" s="3">
        <f>AVERAGE(Table3[[#This Row],[2019-20]:[2021-22]])</f>
        <v>6</v>
      </c>
      <c r="J74" s="3">
        <f>Table3[[#This Row],[2021-22]]-Table3[[#This Row],[2020-21]]</f>
        <v>-3</v>
      </c>
      <c r="K74" s="2">
        <f>IF(Table3[[#This Row],[2020-21]] &lt; 1," ",Table3[[#This Row],[Change - Last 2 years ]]/Table3[[#This Row],[2020-21]])</f>
        <v>-0.3</v>
      </c>
    </row>
    <row r="75" spans="1:11" x14ac:dyDescent="0.35">
      <c r="A75" t="s">
        <v>22</v>
      </c>
      <c r="B75" s="1" t="s">
        <v>67</v>
      </c>
      <c r="C75" t="s">
        <v>68</v>
      </c>
      <c r="D75" t="s">
        <v>473</v>
      </c>
      <c r="E75" t="s">
        <v>72</v>
      </c>
      <c r="F75" s="3">
        <v>0</v>
      </c>
      <c r="G75" s="3">
        <v>14</v>
      </c>
      <c r="H75" s="3">
        <v>4</v>
      </c>
      <c r="I75" s="3">
        <f>AVERAGE(Table3[[#This Row],[2019-20]:[2021-22]])</f>
        <v>6</v>
      </c>
      <c r="J75" s="3">
        <f>Table3[[#This Row],[2021-22]]-Table3[[#This Row],[2020-21]]</f>
        <v>-10</v>
      </c>
      <c r="K75" s="2">
        <f>IF(Table3[[#This Row],[2020-21]] &lt; 1," ",Table3[[#This Row],[Change - Last 2 years ]]/Table3[[#This Row],[2020-21]])</f>
        <v>-0.7142857142857143</v>
      </c>
    </row>
    <row r="76" spans="1:11" x14ac:dyDescent="0.35">
      <c r="A76" t="s">
        <v>401</v>
      </c>
      <c r="B76" s="1" t="s">
        <v>197</v>
      </c>
      <c r="C76" t="s">
        <v>198</v>
      </c>
      <c r="D76" t="s">
        <v>473</v>
      </c>
      <c r="E76" t="s">
        <v>491</v>
      </c>
      <c r="F76" s="3">
        <v>0</v>
      </c>
      <c r="G76" s="3">
        <v>9</v>
      </c>
      <c r="H76" s="3">
        <v>9</v>
      </c>
      <c r="I76" s="3">
        <f>AVERAGE(Table3[[#This Row],[2019-20]:[2021-22]])</f>
        <v>6</v>
      </c>
      <c r="J76" s="3">
        <f>Table3[[#This Row],[2021-22]]-Table3[[#This Row],[2020-21]]</f>
        <v>0</v>
      </c>
      <c r="K76" s="2">
        <f>IF(Table3[[#This Row],[2020-21]] &lt; 1," ",Table3[[#This Row],[Change - Last 2 years ]]/Table3[[#This Row],[2020-21]])</f>
        <v>0</v>
      </c>
    </row>
    <row r="77" spans="1:11" x14ac:dyDescent="0.35">
      <c r="A77" t="s">
        <v>15</v>
      </c>
      <c r="B77" s="1" t="s">
        <v>348</v>
      </c>
      <c r="C77" t="s">
        <v>349</v>
      </c>
      <c r="D77" t="s">
        <v>473</v>
      </c>
      <c r="E77" t="s">
        <v>492</v>
      </c>
      <c r="F77" s="3">
        <v>2</v>
      </c>
      <c r="G77" s="3">
        <v>9</v>
      </c>
      <c r="H77" s="3">
        <v>6</v>
      </c>
      <c r="I77" s="3">
        <f>AVERAGE(Table3[[#This Row],[2019-20]:[2021-22]])</f>
        <v>5.666666666666667</v>
      </c>
      <c r="J77" s="3">
        <f>Table3[[#This Row],[2021-22]]-Table3[[#This Row],[2020-21]]</f>
        <v>-3</v>
      </c>
      <c r="K77" s="2">
        <f>IF(Table3[[#This Row],[2020-21]] &lt; 1," ",Table3[[#This Row],[Change - Last 2 years ]]/Table3[[#This Row],[2020-21]])</f>
        <v>-0.33333333333333331</v>
      </c>
    </row>
    <row r="78" spans="1:11" x14ac:dyDescent="0.35">
      <c r="A78" t="s">
        <v>22</v>
      </c>
      <c r="B78" s="1" t="s">
        <v>203</v>
      </c>
      <c r="C78" t="s">
        <v>204</v>
      </c>
      <c r="D78" t="s">
        <v>473</v>
      </c>
      <c r="E78" t="s">
        <v>206</v>
      </c>
      <c r="F78" s="3">
        <v>2</v>
      </c>
      <c r="G78" s="3">
        <v>0</v>
      </c>
      <c r="H78" s="3">
        <v>15</v>
      </c>
      <c r="I78" s="3">
        <f>AVERAGE(Table3[[#This Row],[2019-20]:[2021-22]])</f>
        <v>5.666666666666667</v>
      </c>
      <c r="J78" s="3">
        <f>Table3[[#This Row],[2021-22]]-Table3[[#This Row],[2020-21]]</f>
        <v>15</v>
      </c>
      <c r="K78" s="2" t="str">
        <f>IF(Table3[[#This Row],[2020-21]] &lt; 1," ",Table3[[#This Row],[Change - Last 2 years ]]/Table3[[#This Row],[2020-21]])</f>
        <v xml:space="preserve"> </v>
      </c>
    </row>
    <row r="79" spans="1:11" x14ac:dyDescent="0.35">
      <c r="A79" t="s">
        <v>22</v>
      </c>
      <c r="B79" s="1" t="s">
        <v>348</v>
      </c>
      <c r="C79" t="s">
        <v>349</v>
      </c>
      <c r="D79" t="s">
        <v>473</v>
      </c>
      <c r="E79" t="s">
        <v>493</v>
      </c>
      <c r="F79" s="3">
        <v>5</v>
      </c>
      <c r="G79" s="3">
        <v>5</v>
      </c>
      <c r="H79" s="3">
        <v>7</v>
      </c>
      <c r="I79" s="3">
        <f>AVERAGE(Table3[[#This Row],[2019-20]:[2021-22]])</f>
        <v>5.666666666666667</v>
      </c>
      <c r="J79" s="3">
        <f>Table3[[#This Row],[2021-22]]-Table3[[#This Row],[2020-21]]</f>
        <v>2</v>
      </c>
      <c r="K79" s="2">
        <f>IF(Table3[[#This Row],[2020-21]] &lt; 1," ",Table3[[#This Row],[Change - Last 2 years ]]/Table3[[#This Row],[2020-21]])</f>
        <v>0.4</v>
      </c>
    </row>
    <row r="80" spans="1:11" x14ac:dyDescent="0.35">
      <c r="A80" t="s">
        <v>223</v>
      </c>
      <c r="B80" s="1" t="s">
        <v>391</v>
      </c>
      <c r="C80" t="s">
        <v>392</v>
      </c>
      <c r="E80" t="s">
        <v>394</v>
      </c>
      <c r="F80" s="3">
        <v>0</v>
      </c>
      <c r="G80" s="3">
        <v>17</v>
      </c>
      <c r="H80" s="3">
        <v>0</v>
      </c>
      <c r="I80" s="3">
        <f>AVERAGE(Table3[[#This Row],[2019-20]:[2021-22]])</f>
        <v>5.666666666666667</v>
      </c>
      <c r="J80" s="3">
        <f>Table3[[#This Row],[2021-22]]-Table3[[#This Row],[2020-21]]</f>
        <v>-17</v>
      </c>
      <c r="K80" s="2">
        <f>IF(Table3[[#This Row],[2020-21]] &lt; 1," ",Table3[[#This Row],[Change - Last 2 years ]]/Table3[[#This Row],[2020-21]])</f>
        <v>-1</v>
      </c>
    </row>
    <row r="81" spans="1:11" x14ac:dyDescent="0.35">
      <c r="A81" t="s">
        <v>401</v>
      </c>
      <c r="B81" s="1" t="s">
        <v>254</v>
      </c>
      <c r="C81" t="s">
        <v>255</v>
      </c>
      <c r="D81" t="s">
        <v>473</v>
      </c>
      <c r="E81" t="s">
        <v>494</v>
      </c>
      <c r="F81" s="3">
        <v>0</v>
      </c>
      <c r="G81" s="3">
        <v>9</v>
      </c>
      <c r="H81" s="3">
        <v>7</v>
      </c>
      <c r="I81" s="3">
        <f>AVERAGE(Table3[[#This Row],[2019-20]:[2021-22]])</f>
        <v>5.333333333333333</v>
      </c>
      <c r="J81" s="3">
        <f>Table3[[#This Row],[2021-22]]-Table3[[#This Row],[2020-21]]</f>
        <v>-2</v>
      </c>
      <c r="K81" s="2">
        <f>IF(Table3[[#This Row],[2020-21]] &lt; 1," ",Table3[[#This Row],[Change - Last 2 years ]]/Table3[[#This Row],[2020-21]])</f>
        <v>-0.22222222222222221</v>
      </c>
    </row>
    <row r="82" spans="1:11" x14ac:dyDescent="0.35">
      <c r="A82" t="s">
        <v>15</v>
      </c>
      <c r="B82" s="1" t="s">
        <v>185</v>
      </c>
      <c r="C82" t="s">
        <v>186</v>
      </c>
      <c r="E82" t="s">
        <v>186</v>
      </c>
      <c r="F82" s="3">
        <v>4</v>
      </c>
      <c r="G82" s="3">
        <v>7</v>
      </c>
      <c r="H82" s="3">
        <v>4</v>
      </c>
      <c r="I82" s="3">
        <f>AVERAGE(Table3[[#This Row],[2019-20]:[2021-22]])</f>
        <v>5</v>
      </c>
      <c r="J82" s="3">
        <f>Table3[[#This Row],[2021-22]]-Table3[[#This Row],[2020-21]]</f>
        <v>-3</v>
      </c>
      <c r="K82" s="2">
        <f>IF(Table3[[#This Row],[2020-21]] &lt; 1," ",Table3[[#This Row],[Change - Last 2 years ]]/Table3[[#This Row],[2020-21]])</f>
        <v>-0.42857142857142855</v>
      </c>
    </row>
    <row r="83" spans="1:11" x14ac:dyDescent="0.35">
      <c r="A83" t="s">
        <v>15</v>
      </c>
      <c r="B83" s="1" t="s">
        <v>211</v>
      </c>
      <c r="C83" t="s">
        <v>212</v>
      </c>
      <c r="D83" t="s">
        <v>473</v>
      </c>
      <c r="E83" t="s">
        <v>212</v>
      </c>
      <c r="F83" s="3">
        <v>15</v>
      </c>
      <c r="G83" s="3">
        <v>0</v>
      </c>
      <c r="H83" s="3">
        <v>0</v>
      </c>
      <c r="I83" s="3">
        <f>AVERAGE(Table3[[#This Row],[2019-20]:[2021-22]])</f>
        <v>5</v>
      </c>
      <c r="J83" s="3">
        <f>Table3[[#This Row],[2021-22]]-Table3[[#This Row],[2020-21]]</f>
        <v>0</v>
      </c>
      <c r="K83" s="2" t="str">
        <f>IF(Table3[[#This Row],[2020-21]] &lt; 1," ",Table3[[#This Row],[Change - Last 2 years ]]/Table3[[#This Row],[2020-21]])</f>
        <v xml:space="preserve"> </v>
      </c>
    </row>
    <row r="84" spans="1:11" x14ac:dyDescent="0.35">
      <c r="A84" t="s">
        <v>22</v>
      </c>
      <c r="B84" s="1" t="s">
        <v>102</v>
      </c>
      <c r="C84" t="s">
        <v>103</v>
      </c>
      <c r="D84" t="s">
        <v>473</v>
      </c>
      <c r="E84" t="s">
        <v>495</v>
      </c>
      <c r="F84" s="3">
        <v>0</v>
      </c>
      <c r="G84" s="3">
        <v>0</v>
      </c>
      <c r="H84" s="3">
        <v>15</v>
      </c>
      <c r="I84" s="3">
        <f>AVERAGE(Table3[[#This Row],[2019-20]:[2021-22]])</f>
        <v>5</v>
      </c>
      <c r="J84" s="3">
        <f>Table3[[#This Row],[2021-22]]-Table3[[#This Row],[2020-21]]</f>
        <v>15</v>
      </c>
      <c r="K84" s="2" t="str">
        <f>IF(Table3[[#This Row],[2020-21]] &lt; 1," ",Table3[[#This Row],[Change - Last 2 years ]]/Table3[[#This Row],[2020-21]])</f>
        <v xml:space="preserve"> </v>
      </c>
    </row>
    <row r="85" spans="1:11" x14ac:dyDescent="0.35">
      <c r="A85" t="s">
        <v>401</v>
      </c>
      <c r="B85" s="1" t="s">
        <v>262</v>
      </c>
      <c r="C85" t="s">
        <v>263</v>
      </c>
      <c r="D85" t="s">
        <v>473</v>
      </c>
      <c r="E85" t="s">
        <v>496</v>
      </c>
      <c r="F85" s="3">
        <v>0</v>
      </c>
      <c r="G85" s="3">
        <v>11</v>
      </c>
      <c r="H85" s="3">
        <v>3</v>
      </c>
      <c r="I85" s="3">
        <f>AVERAGE(Table3[[#This Row],[2019-20]:[2021-22]])</f>
        <v>4.666666666666667</v>
      </c>
      <c r="J85" s="3">
        <f>Table3[[#This Row],[2021-22]]-Table3[[#This Row],[2020-21]]</f>
        <v>-8</v>
      </c>
      <c r="K85" s="2">
        <f>IF(Table3[[#This Row],[2020-21]] &lt; 1," ",Table3[[#This Row],[Change - Last 2 years ]]/Table3[[#This Row],[2020-21]])</f>
        <v>-0.72727272727272729</v>
      </c>
    </row>
    <row r="86" spans="1:11" x14ac:dyDescent="0.35">
      <c r="A86" t="s">
        <v>30</v>
      </c>
      <c r="B86" s="1" t="s">
        <v>161</v>
      </c>
      <c r="C86" t="s">
        <v>162</v>
      </c>
      <c r="E86" t="s">
        <v>166</v>
      </c>
      <c r="F86" s="3">
        <v>6</v>
      </c>
      <c r="G86" s="3">
        <v>5</v>
      </c>
      <c r="H86" s="3">
        <v>2</v>
      </c>
      <c r="I86" s="3">
        <f>AVERAGE(Table3[[#This Row],[2019-20]:[2021-22]])</f>
        <v>4.333333333333333</v>
      </c>
      <c r="J86" s="3">
        <f>Table3[[#This Row],[2021-22]]-Table3[[#This Row],[2020-21]]</f>
        <v>-3</v>
      </c>
      <c r="K86" s="2">
        <f>IF(Table3[[#This Row],[2020-21]] &lt; 1," ",Table3[[#This Row],[Change - Last 2 years ]]/Table3[[#This Row],[2020-21]])</f>
        <v>-0.6</v>
      </c>
    </row>
    <row r="87" spans="1:11" x14ac:dyDescent="0.35">
      <c r="A87" t="s">
        <v>22</v>
      </c>
      <c r="B87" s="1" t="s">
        <v>136</v>
      </c>
      <c r="C87" t="s">
        <v>137</v>
      </c>
      <c r="E87" t="s">
        <v>141</v>
      </c>
      <c r="F87" s="3">
        <v>5</v>
      </c>
      <c r="G87" s="3">
        <v>4</v>
      </c>
      <c r="H87" s="3">
        <v>4</v>
      </c>
      <c r="I87" s="3">
        <f>AVERAGE(Table3[[#This Row],[2019-20]:[2021-22]])</f>
        <v>4.333333333333333</v>
      </c>
      <c r="J87" s="3">
        <f>Table3[[#This Row],[2021-22]]-Table3[[#This Row],[2020-21]]</f>
        <v>0</v>
      </c>
      <c r="K87" s="2">
        <f>IF(Table3[[#This Row],[2020-21]] &lt; 1," ",Table3[[#This Row],[Change - Last 2 years ]]/Table3[[#This Row],[2020-21]])</f>
        <v>0</v>
      </c>
    </row>
    <row r="88" spans="1:11" x14ac:dyDescent="0.35">
      <c r="A88" t="s">
        <v>22</v>
      </c>
      <c r="B88" s="1" t="s">
        <v>177</v>
      </c>
      <c r="C88" t="s">
        <v>178</v>
      </c>
      <c r="D88" t="s">
        <v>473</v>
      </c>
      <c r="E88" t="s">
        <v>479</v>
      </c>
      <c r="F88" s="3">
        <v>7</v>
      </c>
      <c r="G88" s="3">
        <v>4</v>
      </c>
      <c r="H88" s="3">
        <v>2</v>
      </c>
      <c r="I88" s="3">
        <f>AVERAGE(Table3[[#This Row],[2019-20]:[2021-22]])</f>
        <v>4.333333333333333</v>
      </c>
      <c r="J88" s="3">
        <f>Table3[[#This Row],[2021-22]]-Table3[[#This Row],[2020-21]]</f>
        <v>-2</v>
      </c>
      <c r="K88" s="2">
        <f>IF(Table3[[#This Row],[2020-21]] &lt; 1," ",Table3[[#This Row],[Change - Last 2 years ]]/Table3[[#This Row],[2020-21]])</f>
        <v>-0.5</v>
      </c>
    </row>
    <row r="89" spans="1:11" x14ac:dyDescent="0.35">
      <c r="A89" t="s">
        <v>22</v>
      </c>
      <c r="B89" s="1" t="s">
        <v>33</v>
      </c>
      <c r="C89" t="s">
        <v>34</v>
      </c>
      <c r="D89" t="s">
        <v>473</v>
      </c>
      <c r="E89" t="s">
        <v>34</v>
      </c>
      <c r="F89" s="3">
        <v>8</v>
      </c>
      <c r="G89" s="3">
        <v>2</v>
      </c>
      <c r="H89" s="3">
        <v>3</v>
      </c>
      <c r="I89" s="3">
        <f>AVERAGE(Table3[[#This Row],[2019-20]:[2021-22]])</f>
        <v>4.333333333333333</v>
      </c>
      <c r="J89" s="3">
        <f>Table3[[#This Row],[2021-22]]-Table3[[#This Row],[2020-21]]</f>
        <v>1</v>
      </c>
      <c r="K89" s="2">
        <f>IF(Table3[[#This Row],[2020-21]] &lt; 1," ",Table3[[#This Row],[Change - Last 2 years ]]/Table3[[#This Row],[2020-21]])</f>
        <v>0.5</v>
      </c>
    </row>
    <row r="90" spans="1:11" x14ac:dyDescent="0.35">
      <c r="A90" t="s">
        <v>30</v>
      </c>
      <c r="B90" s="1" t="s">
        <v>122</v>
      </c>
      <c r="C90" t="s">
        <v>123</v>
      </c>
      <c r="E90" t="s">
        <v>131</v>
      </c>
      <c r="F90" s="3">
        <v>3</v>
      </c>
      <c r="G90" s="3">
        <v>6</v>
      </c>
      <c r="H90" s="3">
        <v>3</v>
      </c>
      <c r="I90" s="3">
        <f>AVERAGE(Table3[[#This Row],[2019-20]:[2021-22]])</f>
        <v>4</v>
      </c>
      <c r="J90" s="3">
        <f>Table3[[#This Row],[2021-22]]-Table3[[#This Row],[2020-21]]</f>
        <v>-3</v>
      </c>
      <c r="K90" s="2">
        <f>IF(Table3[[#This Row],[2020-21]] &lt; 1," ",Table3[[#This Row],[Change - Last 2 years ]]/Table3[[#This Row],[2020-21]])</f>
        <v>-0.5</v>
      </c>
    </row>
    <row r="91" spans="1:11" x14ac:dyDescent="0.35">
      <c r="A91" t="s">
        <v>30</v>
      </c>
      <c r="B91" s="1" t="s">
        <v>285</v>
      </c>
      <c r="C91" t="s">
        <v>286</v>
      </c>
      <c r="E91" t="s">
        <v>286</v>
      </c>
      <c r="F91" s="3">
        <v>4</v>
      </c>
      <c r="G91" s="3">
        <v>4</v>
      </c>
      <c r="H91" s="3">
        <v>4</v>
      </c>
      <c r="I91" s="3">
        <f>AVERAGE(Table3[[#This Row],[2019-20]:[2021-22]])</f>
        <v>4</v>
      </c>
      <c r="J91" s="3">
        <f>Table3[[#This Row],[2021-22]]-Table3[[#This Row],[2020-21]]</f>
        <v>0</v>
      </c>
      <c r="K91" s="2">
        <f>IF(Table3[[#This Row],[2020-21]] &lt; 1," ",Table3[[#This Row],[Change - Last 2 years ]]/Table3[[#This Row],[2020-21]])</f>
        <v>0</v>
      </c>
    </row>
    <row r="92" spans="1:11" x14ac:dyDescent="0.35">
      <c r="A92" t="s">
        <v>15</v>
      </c>
      <c r="B92" s="1" t="s">
        <v>136</v>
      </c>
      <c r="C92" t="s">
        <v>137</v>
      </c>
      <c r="E92" t="s">
        <v>139</v>
      </c>
      <c r="F92" s="3">
        <v>4</v>
      </c>
      <c r="G92" s="3">
        <v>5</v>
      </c>
      <c r="H92" s="3">
        <v>3</v>
      </c>
      <c r="I92" s="3">
        <f>AVERAGE(Table3[[#This Row],[2019-20]:[2021-22]])</f>
        <v>4</v>
      </c>
      <c r="J92" s="3">
        <f>Table3[[#This Row],[2021-22]]-Table3[[#This Row],[2020-21]]</f>
        <v>-2</v>
      </c>
      <c r="K92" s="2">
        <f>IF(Table3[[#This Row],[2020-21]] &lt; 1," ",Table3[[#This Row],[Change - Last 2 years ]]/Table3[[#This Row],[2020-21]])</f>
        <v>-0.4</v>
      </c>
    </row>
    <row r="93" spans="1:11" x14ac:dyDescent="0.35">
      <c r="A93" t="s">
        <v>15</v>
      </c>
      <c r="B93" s="1" t="s">
        <v>167</v>
      </c>
      <c r="C93" t="s">
        <v>168</v>
      </c>
      <c r="E93" t="s">
        <v>497</v>
      </c>
      <c r="F93" s="3">
        <v>0</v>
      </c>
      <c r="G93" s="3">
        <v>4</v>
      </c>
      <c r="H93" s="3">
        <v>8</v>
      </c>
      <c r="I93" s="3">
        <f>AVERAGE(Table3[[#This Row],[2019-20]:[2021-22]])</f>
        <v>4</v>
      </c>
      <c r="J93" s="3">
        <f>Table3[[#This Row],[2021-22]]-Table3[[#This Row],[2020-21]]</f>
        <v>4</v>
      </c>
      <c r="K93" s="2">
        <f>IF(Table3[[#This Row],[2020-21]] &lt; 1," ",Table3[[#This Row],[Change - Last 2 years ]]/Table3[[#This Row],[2020-21]])</f>
        <v>1</v>
      </c>
    </row>
    <row r="94" spans="1:11" x14ac:dyDescent="0.35">
      <c r="A94" t="s">
        <v>15</v>
      </c>
      <c r="B94" s="1" t="s">
        <v>270</v>
      </c>
      <c r="C94" t="s">
        <v>271</v>
      </c>
      <c r="E94" t="s">
        <v>271</v>
      </c>
      <c r="F94" s="3">
        <v>3</v>
      </c>
      <c r="G94" s="3">
        <v>4</v>
      </c>
      <c r="H94" s="3">
        <v>5</v>
      </c>
      <c r="I94" s="3">
        <f>AVERAGE(Table3[[#This Row],[2019-20]:[2021-22]])</f>
        <v>4</v>
      </c>
      <c r="J94" s="3">
        <f>Table3[[#This Row],[2021-22]]-Table3[[#This Row],[2020-21]]</f>
        <v>1</v>
      </c>
      <c r="K94" s="2">
        <f>IF(Table3[[#This Row],[2020-21]] &lt; 1," ",Table3[[#This Row],[Change - Last 2 years ]]/Table3[[#This Row],[2020-21]])</f>
        <v>0.25</v>
      </c>
    </row>
    <row r="95" spans="1:11" x14ac:dyDescent="0.35">
      <c r="A95" t="s">
        <v>22</v>
      </c>
      <c r="B95" s="1" t="s">
        <v>16</v>
      </c>
      <c r="C95" t="s">
        <v>17</v>
      </c>
      <c r="D95" t="s">
        <v>473</v>
      </c>
      <c r="E95" t="s">
        <v>498</v>
      </c>
      <c r="F95" s="3">
        <v>7</v>
      </c>
      <c r="G95" s="3">
        <v>4</v>
      </c>
      <c r="H95" s="3">
        <v>1</v>
      </c>
      <c r="I95" s="3">
        <f>AVERAGE(Table3[[#This Row],[2019-20]:[2021-22]])</f>
        <v>4</v>
      </c>
      <c r="J95" s="3">
        <f>Table3[[#This Row],[2021-22]]-Table3[[#This Row],[2020-21]]</f>
        <v>-3</v>
      </c>
      <c r="K95" s="2">
        <f>IF(Table3[[#This Row],[2020-21]] &lt; 1," ",Table3[[#This Row],[Change - Last 2 years ]]/Table3[[#This Row],[2020-21]])</f>
        <v>-0.75</v>
      </c>
    </row>
    <row r="96" spans="1:11" x14ac:dyDescent="0.35">
      <c r="A96" t="s">
        <v>22</v>
      </c>
      <c r="B96" s="1" t="s">
        <v>102</v>
      </c>
      <c r="C96" t="s">
        <v>103</v>
      </c>
      <c r="D96" t="s">
        <v>473</v>
      </c>
      <c r="E96" t="s">
        <v>499</v>
      </c>
      <c r="F96" s="3">
        <v>0</v>
      </c>
      <c r="G96" s="3">
        <v>2</v>
      </c>
      <c r="H96" s="3">
        <v>10</v>
      </c>
      <c r="I96" s="3">
        <f>AVERAGE(Table3[[#This Row],[2019-20]:[2021-22]])</f>
        <v>4</v>
      </c>
      <c r="J96" s="3">
        <f>Table3[[#This Row],[2021-22]]-Table3[[#This Row],[2020-21]]</f>
        <v>8</v>
      </c>
      <c r="K96" s="2">
        <f>IF(Table3[[#This Row],[2020-21]] &lt; 1," ",Table3[[#This Row],[Change - Last 2 years ]]/Table3[[#This Row],[2020-21]])</f>
        <v>4</v>
      </c>
    </row>
    <row r="97" spans="1:11" x14ac:dyDescent="0.35">
      <c r="A97" t="s">
        <v>22</v>
      </c>
      <c r="B97" s="1" t="s">
        <v>234</v>
      </c>
      <c r="C97" t="s">
        <v>235</v>
      </c>
      <c r="D97" t="s">
        <v>473</v>
      </c>
      <c r="E97" t="s">
        <v>235</v>
      </c>
      <c r="F97" s="3">
        <v>4</v>
      </c>
      <c r="G97" s="3">
        <v>4</v>
      </c>
      <c r="H97" s="3">
        <v>4</v>
      </c>
      <c r="I97" s="3">
        <f>AVERAGE(Table3[[#This Row],[2019-20]:[2021-22]])</f>
        <v>4</v>
      </c>
      <c r="J97" s="3">
        <f>Table3[[#This Row],[2021-22]]-Table3[[#This Row],[2020-21]]</f>
        <v>0</v>
      </c>
      <c r="K97" s="2">
        <f>IF(Table3[[#This Row],[2020-21]] &lt; 1," ",Table3[[#This Row],[Change - Last 2 years ]]/Table3[[#This Row],[2020-21]])</f>
        <v>0</v>
      </c>
    </row>
    <row r="98" spans="1:11" x14ac:dyDescent="0.35">
      <c r="A98" t="s">
        <v>401</v>
      </c>
      <c r="B98" s="1" t="s">
        <v>16</v>
      </c>
      <c r="C98" t="s">
        <v>17</v>
      </c>
      <c r="D98" t="s">
        <v>473</v>
      </c>
      <c r="E98" t="s">
        <v>24</v>
      </c>
      <c r="F98" s="3">
        <v>8</v>
      </c>
      <c r="G98" s="3">
        <v>2</v>
      </c>
      <c r="H98" s="3">
        <v>2</v>
      </c>
      <c r="I98" s="3">
        <f>AVERAGE(Table3[[#This Row],[2019-20]:[2021-22]])</f>
        <v>4</v>
      </c>
      <c r="J98" s="3">
        <f>Table3[[#This Row],[2021-22]]-Table3[[#This Row],[2020-21]]</f>
        <v>0</v>
      </c>
      <c r="K98" s="2">
        <f>IF(Table3[[#This Row],[2020-21]] &lt; 1," ",Table3[[#This Row],[Change - Last 2 years ]]/Table3[[#This Row],[2020-21]])</f>
        <v>0</v>
      </c>
    </row>
    <row r="99" spans="1:11" x14ac:dyDescent="0.35">
      <c r="A99" t="s">
        <v>30</v>
      </c>
      <c r="B99" s="1" t="s">
        <v>126</v>
      </c>
      <c r="C99" t="s">
        <v>127</v>
      </c>
      <c r="E99" t="s">
        <v>500</v>
      </c>
      <c r="F99" s="3">
        <v>4</v>
      </c>
      <c r="G99" s="3">
        <v>3</v>
      </c>
      <c r="H99" s="3">
        <v>4</v>
      </c>
      <c r="I99" s="3">
        <f>AVERAGE(Table3[[#This Row],[2019-20]:[2021-22]])</f>
        <v>3.6666666666666665</v>
      </c>
      <c r="J99" s="3">
        <f>Table3[[#This Row],[2021-22]]-Table3[[#This Row],[2020-21]]</f>
        <v>1</v>
      </c>
      <c r="K99" s="2">
        <f>IF(Table3[[#This Row],[2020-21]] &lt; 1," ",Table3[[#This Row],[Change - Last 2 years ]]/Table3[[#This Row],[2020-21]])</f>
        <v>0.33333333333333331</v>
      </c>
    </row>
    <row r="100" spans="1:11" x14ac:dyDescent="0.35">
      <c r="A100" t="s">
        <v>15</v>
      </c>
      <c r="B100" s="1" t="s">
        <v>389</v>
      </c>
      <c r="C100" t="s">
        <v>293</v>
      </c>
      <c r="E100" t="s">
        <v>501</v>
      </c>
      <c r="F100" s="3">
        <v>4</v>
      </c>
      <c r="G100" s="3">
        <v>2</v>
      </c>
      <c r="H100" s="3">
        <v>4</v>
      </c>
      <c r="I100" s="3">
        <f>AVERAGE(Table3[[#This Row],[2019-20]:[2021-22]])</f>
        <v>3.3333333333333335</v>
      </c>
      <c r="J100" s="3">
        <f>Table3[[#This Row],[2021-22]]-Table3[[#This Row],[2020-21]]</f>
        <v>2</v>
      </c>
      <c r="K100" s="2">
        <f>IF(Table3[[#This Row],[2020-21]] &lt; 1," ",Table3[[#This Row],[Change - Last 2 years ]]/Table3[[#This Row],[2020-21]])</f>
        <v>1</v>
      </c>
    </row>
    <row r="101" spans="1:11" x14ac:dyDescent="0.35">
      <c r="A101" t="s">
        <v>22</v>
      </c>
      <c r="B101" s="1" t="s">
        <v>45</v>
      </c>
      <c r="C101" t="s">
        <v>46</v>
      </c>
      <c r="D101" t="s">
        <v>473</v>
      </c>
      <c r="E101" t="s">
        <v>48</v>
      </c>
      <c r="F101" s="3">
        <v>0</v>
      </c>
      <c r="G101" s="3">
        <v>4</v>
      </c>
      <c r="H101" s="3">
        <v>6</v>
      </c>
      <c r="I101" s="3">
        <f>AVERAGE(Table3[[#This Row],[2019-20]:[2021-22]])</f>
        <v>3.3333333333333335</v>
      </c>
      <c r="J101" s="3">
        <f>Table3[[#This Row],[2021-22]]-Table3[[#This Row],[2020-21]]</f>
        <v>2</v>
      </c>
      <c r="K101" s="2">
        <f>IF(Table3[[#This Row],[2020-21]] &lt; 1," ",Table3[[#This Row],[Change - Last 2 years ]]/Table3[[#This Row],[2020-21]])</f>
        <v>0.5</v>
      </c>
    </row>
    <row r="102" spans="1:11" x14ac:dyDescent="0.35">
      <c r="A102" t="s">
        <v>22</v>
      </c>
      <c r="B102" s="1" t="s">
        <v>142</v>
      </c>
      <c r="C102" t="s">
        <v>143</v>
      </c>
      <c r="D102" t="s">
        <v>473</v>
      </c>
      <c r="E102" t="s">
        <v>145</v>
      </c>
      <c r="F102" s="3">
        <v>5</v>
      </c>
      <c r="G102" s="3">
        <v>4</v>
      </c>
      <c r="H102" s="3">
        <v>1</v>
      </c>
      <c r="I102" s="3">
        <f>AVERAGE(Table3[[#This Row],[2019-20]:[2021-22]])</f>
        <v>3.3333333333333335</v>
      </c>
      <c r="J102" s="3">
        <f>Table3[[#This Row],[2021-22]]-Table3[[#This Row],[2020-21]]</f>
        <v>-3</v>
      </c>
      <c r="K102" s="2">
        <f>IF(Table3[[#This Row],[2020-21]] &lt; 1," ",Table3[[#This Row],[Change - Last 2 years ]]/Table3[[#This Row],[2020-21]])</f>
        <v>-0.75</v>
      </c>
    </row>
    <row r="103" spans="1:11" x14ac:dyDescent="0.35">
      <c r="A103" t="s">
        <v>22</v>
      </c>
      <c r="B103" s="1" t="s">
        <v>142</v>
      </c>
      <c r="C103" t="s">
        <v>143</v>
      </c>
      <c r="D103" t="s">
        <v>473</v>
      </c>
      <c r="E103" t="s">
        <v>502</v>
      </c>
      <c r="F103" s="3">
        <v>5</v>
      </c>
      <c r="G103" s="3">
        <v>3</v>
      </c>
      <c r="H103" s="3">
        <v>2</v>
      </c>
      <c r="I103" s="3">
        <f>AVERAGE(Table3[[#This Row],[2019-20]:[2021-22]])</f>
        <v>3.3333333333333335</v>
      </c>
      <c r="J103" s="3">
        <f>Table3[[#This Row],[2021-22]]-Table3[[#This Row],[2020-21]]</f>
        <v>-1</v>
      </c>
      <c r="K103" s="2">
        <f>IF(Table3[[#This Row],[2020-21]] &lt; 1," ",Table3[[#This Row],[Change - Last 2 years ]]/Table3[[#This Row],[2020-21]])</f>
        <v>-0.33333333333333331</v>
      </c>
    </row>
    <row r="104" spans="1:11" x14ac:dyDescent="0.35">
      <c r="A104" t="s">
        <v>15</v>
      </c>
      <c r="B104" s="1" t="s">
        <v>300</v>
      </c>
      <c r="C104" t="s">
        <v>301</v>
      </c>
      <c r="E104" t="s">
        <v>305</v>
      </c>
      <c r="F104" s="3">
        <v>3</v>
      </c>
      <c r="G104" s="3">
        <v>3</v>
      </c>
      <c r="H104" s="3">
        <v>3</v>
      </c>
      <c r="I104" s="3">
        <f>AVERAGE(Table3[[#This Row],[2019-20]:[2021-22]])</f>
        <v>3</v>
      </c>
      <c r="J104" s="3">
        <f>Table3[[#This Row],[2021-22]]-Table3[[#This Row],[2020-21]]</f>
        <v>0</v>
      </c>
      <c r="K104" s="2">
        <f>IF(Table3[[#This Row],[2020-21]] &lt; 1," ",Table3[[#This Row],[Change - Last 2 years ]]/Table3[[#This Row],[2020-21]])</f>
        <v>0</v>
      </c>
    </row>
    <row r="105" spans="1:11" x14ac:dyDescent="0.35">
      <c r="A105" t="s">
        <v>22</v>
      </c>
      <c r="B105" s="1" t="s">
        <v>348</v>
      </c>
      <c r="C105" t="s">
        <v>349</v>
      </c>
      <c r="D105" t="s">
        <v>473</v>
      </c>
      <c r="E105" t="s">
        <v>503</v>
      </c>
      <c r="F105" s="3">
        <v>1</v>
      </c>
      <c r="G105" s="3">
        <v>4</v>
      </c>
      <c r="H105" s="3">
        <v>4</v>
      </c>
      <c r="I105" s="3">
        <f>AVERAGE(Table3[[#This Row],[2019-20]:[2021-22]])</f>
        <v>3</v>
      </c>
      <c r="J105" s="3">
        <f>Table3[[#This Row],[2021-22]]-Table3[[#This Row],[2020-21]]</f>
        <v>0</v>
      </c>
      <c r="K105" s="2">
        <f>IF(Table3[[#This Row],[2020-21]] &lt; 1," ",Table3[[#This Row],[Change - Last 2 years ]]/Table3[[#This Row],[2020-21]])</f>
        <v>0</v>
      </c>
    </row>
    <row r="106" spans="1:11" x14ac:dyDescent="0.35">
      <c r="A106" t="s">
        <v>401</v>
      </c>
      <c r="B106" s="1" t="s">
        <v>410</v>
      </c>
      <c r="C106" t="s">
        <v>411</v>
      </c>
      <c r="D106" t="s">
        <v>473</v>
      </c>
      <c r="E106" t="s">
        <v>504</v>
      </c>
      <c r="F106" s="3">
        <v>0</v>
      </c>
      <c r="G106" s="3">
        <v>0</v>
      </c>
      <c r="H106" s="3">
        <v>9</v>
      </c>
      <c r="I106" s="3">
        <f>AVERAGE(Table3[[#This Row],[2019-20]:[2021-22]])</f>
        <v>3</v>
      </c>
      <c r="J106" s="3">
        <f>Table3[[#This Row],[2021-22]]-Table3[[#This Row],[2020-21]]</f>
        <v>9</v>
      </c>
      <c r="K106" s="2" t="str">
        <f>IF(Table3[[#This Row],[2020-21]] &lt; 1," ",Table3[[#This Row],[Change - Last 2 years ]]/Table3[[#This Row],[2020-21]])</f>
        <v xml:space="preserve"> </v>
      </c>
    </row>
    <row r="107" spans="1:11" x14ac:dyDescent="0.35">
      <c r="A107" t="s">
        <v>401</v>
      </c>
      <c r="B107" s="1" t="s">
        <v>177</v>
      </c>
      <c r="C107" t="s">
        <v>178</v>
      </c>
      <c r="D107" t="s">
        <v>473</v>
      </c>
      <c r="E107" t="s">
        <v>505</v>
      </c>
      <c r="F107" s="3">
        <v>0</v>
      </c>
      <c r="G107" s="3">
        <v>5</v>
      </c>
      <c r="H107" s="3">
        <v>4</v>
      </c>
      <c r="I107" s="3">
        <f>AVERAGE(Table3[[#This Row],[2019-20]:[2021-22]])</f>
        <v>3</v>
      </c>
      <c r="J107" s="3">
        <f>Table3[[#This Row],[2021-22]]-Table3[[#This Row],[2020-21]]</f>
        <v>-1</v>
      </c>
      <c r="K107" s="2">
        <f>IF(Table3[[#This Row],[2020-21]] &lt; 1," ",Table3[[#This Row],[Change - Last 2 years ]]/Table3[[#This Row],[2020-21]])</f>
        <v>-0.2</v>
      </c>
    </row>
    <row r="108" spans="1:11" x14ac:dyDescent="0.35">
      <c r="A108" t="s">
        <v>22</v>
      </c>
      <c r="B108" s="1" t="s">
        <v>67</v>
      </c>
      <c r="C108" t="s">
        <v>68</v>
      </c>
      <c r="D108" t="s">
        <v>473</v>
      </c>
      <c r="E108" t="s">
        <v>74</v>
      </c>
      <c r="F108" s="3">
        <v>0</v>
      </c>
      <c r="G108" s="3">
        <v>7</v>
      </c>
      <c r="H108" s="3">
        <v>1</v>
      </c>
      <c r="I108" s="3">
        <f>AVERAGE(Table3[[#This Row],[2019-20]:[2021-22]])</f>
        <v>2.6666666666666665</v>
      </c>
      <c r="J108" s="3">
        <f>Table3[[#This Row],[2021-22]]-Table3[[#This Row],[2020-21]]</f>
        <v>-6</v>
      </c>
      <c r="K108" s="2">
        <f>IF(Table3[[#This Row],[2020-21]] &lt; 1," ",Table3[[#This Row],[Change - Last 2 years ]]/Table3[[#This Row],[2020-21]])</f>
        <v>-0.8571428571428571</v>
      </c>
    </row>
    <row r="109" spans="1:11" x14ac:dyDescent="0.35">
      <c r="A109" t="s">
        <v>30</v>
      </c>
      <c r="B109" s="1" t="s">
        <v>370</v>
      </c>
      <c r="C109" t="s">
        <v>371</v>
      </c>
      <c r="E109" t="s">
        <v>371</v>
      </c>
      <c r="F109" s="3">
        <v>1</v>
      </c>
      <c r="G109" s="3">
        <v>3</v>
      </c>
      <c r="H109" s="3">
        <v>3</v>
      </c>
      <c r="I109" s="3">
        <f>AVERAGE(Table3[[#This Row],[2019-20]:[2021-22]])</f>
        <v>2.3333333333333335</v>
      </c>
      <c r="J109" s="3">
        <f>Table3[[#This Row],[2021-22]]-Table3[[#This Row],[2020-21]]</f>
        <v>0</v>
      </c>
      <c r="K109" s="2">
        <f>IF(Table3[[#This Row],[2020-21]] &lt; 1," ",Table3[[#This Row],[Change - Last 2 years ]]/Table3[[#This Row],[2020-21]])</f>
        <v>0</v>
      </c>
    </row>
    <row r="110" spans="1:11" x14ac:dyDescent="0.35">
      <c r="A110" t="s">
        <v>15</v>
      </c>
      <c r="B110" s="1" t="s">
        <v>96</v>
      </c>
      <c r="C110" t="s">
        <v>97</v>
      </c>
      <c r="D110" t="s">
        <v>473</v>
      </c>
      <c r="E110" t="s">
        <v>99</v>
      </c>
      <c r="F110" s="3">
        <v>5</v>
      </c>
      <c r="G110" s="3">
        <v>2</v>
      </c>
      <c r="H110" s="3">
        <v>0</v>
      </c>
      <c r="I110" s="3">
        <f>AVERAGE(Table3[[#This Row],[2019-20]:[2021-22]])</f>
        <v>2.3333333333333335</v>
      </c>
      <c r="J110" s="3">
        <f>Table3[[#This Row],[2021-22]]-Table3[[#This Row],[2020-21]]</f>
        <v>-2</v>
      </c>
      <c r="K110" s="2">
        <f>IF(Table3[[#This Row],[2020-21]] &lt; 1," ",Table3[[#This Row],[Change - Last 2 years ]]/Table3[[#This Row],[2020-21]])</f>
        <v>-1</v>
      </c>
    </row>
    <row r="111" spans="1:11" x14ac:dyDescent="0.35">
      <c r="A111" t="s">
        <v>15</v>
      </c>
      <c r="B111" s="1" t="s">
        <v>156</v>
      </c>
      <c r="C111" t="s">
        <v>157</v>
      </c>
      <c r="D111" t="s">
        <v>473</v>
      </c>
      <c r="E111" t="s">
        <v>159</v>
      </c>
      <c r="F111" s="3">
        <v>2</v>
      </c>
      <c r="G111" s="3">
        <v>3</v>
      </c>
      <c r="H111" s="3">
        <v>2</v>
      </c>
      <c r="I111" s="3">
        <f>AVERAGE(Table3[[#This Row],[2019-20]:[2021-22]])</f>
        <v>2.3333333333333335</v>
      </c>
      <c r="J111" s="3">
        <f>Table3[[#This Row],[2021-22]]-Table3[[#This Row],[2020-21]]</f>
        <v>-1</v>
      </c>
      <c r="K111" s="2">
        <f>IF(Table3[[#This Row],[2020-21]] &lt; 1," ",Table3[[#This Row],[Change - Last 2 years ]]/Table3[[#This Row],[2020-21]])</f>
        <v>-0.33333333333333331</v>
      </c>
    </row>
    <row r="112" spans="1:11" x14ac:dyDescent="0.35">
      <c r="A112" t="s">
        <v>15</v>
      </c>
      <c r="B112" s="1" t="s">
        <v>285</v>
      </c>
      <c r="C112" t="s">
        <v>286</v>
      </c>
      <c r="E112" t="s">
        <v>286</v>
      </c>
      <c r="F112" s="3">
        <v>4</v>
      </c>
      <c r="G112" s="3">
        <v>3</v>
      </c>
      <c r="H112" s="3">
        <v>0</v>
      </c>
      <c r="I112" s="3">
        <f>AVERAGE(Table3[[#This Row],[2019-20]:[2021-22]])</f>
        <v>2.3333333333333335</v>
      </c>
      <c r="J112" s="3">
        <f>Table3[[#This Row],[2021-22]]-Table3[[#This Row],[2020-21]]</f>
        <v>-3</v>
      </c>
      <c r="K112" s="2">
        <f>IF(Table3[[#This Row],[2020-21]] &lt; 1," ",Table3[[#This Row],[Change - Last 2 years ]]/Table3[[#This Row],[2020-21]])</f>
        <v>-1</v>
      </c>
    </row>
    <row r="113" spans="1:11" x14ac:dyDescent="0.35">
      <c r="A113" t="s">
        <v>15</v>
      </c>
      <c r="B113" s="1" t="s">
        <v>332</v>
      </c>
      <c r="C113" t="s">
        <v>333</v>
      </c>
      <c r="E113" t="s">
        <v>333</v>
      </c>
      <c r="F113" s="3">
        <v>2</v>
      </c>
      <c r="G113" s="3">
        <v>3</v>
      </c>
      <c r="H113" s="3">
        <v>2</v>
      </c>
      <c r="I113" s="3">
        <f>AVERAGE(Table3[[#This Row],[2019-20]:[2021-22]])</f>
        <v>2.3333333333333335</v>
      </c>
      <c r="J113" s="3">
        <f>Table3[[#This Row],[2021-22]]-Table3[[#This Row],[2020-21]]</f>
        <v>-1</v>
      </c>
      <c r="K113" s="2">
        <f>IF(Table3[[#This Row],[2020-21]] &lt; 1," ",Table3[[#This Row],[Change - Last 2 years ]]/Table3[[#This Row],[2020-21]])</f>
        <v>-0.33333333333333331</v>
      </c>
    </row>
    <row r="114" spans="1:11" x14ac:dyDescent="0.35">
      <c r="A114" t="s">
        <v>30</v>
      </c>
      <c r="B114" s="1" t="s">
        <v>342</v>
      </c>
      <c r="C114" t="s">
        <v>343</v>
      </c>
      <c r="E114" t="s">
        <v>343</v>
      </c>
      <c r="F114" s="3">
        <v>3</v>
      </c>
      <c r="G114" s="3">
        <v>1</v>
      </c>
      <c r="H114" s="3">
        <v>2</v>
      </c>
      <c r="I114" s="3">
        <f>AVERAGE(Table3[[#This Row],[2019-20]:[2021-22]])</f>
        <v>2</v>
      </c>
      <c r="J114" s="3">
        <f>Table3[[#This Row],[2021-22]]-Table3[[#This Row],[2020-21]]</f>
        <v>1</v>
      </c>
      <c r="K114" s="2">
        <f>IF(Table3[[#This Row],[2020-21]] &lt; 1," ",Table3[[#This Row],[Change - Last 2 years ]]/Table3[[#This Row],[2020-21]])</f>
        <v>1</v>
      </c>
    </row>
    <row r="115" spans="1:11" x14ac:dyDescent="0.35">
      <c r="A115" t="s">
        <v>22</v>
      </c>
      <c r="B115" s="1" t="s">
        <v>67</v>
      </c>
      <c r="C115" t="s">
        <v>68</v>
      </c>
      <c r="D115" t="s">
        <v>473</v>
      </c>
      <c r="E115" t="s">
        <v>70</v>
      </c>
      <c r="F115" s="3">
        <v>0</v>
      </c>
      <c r="G115" s="3">
        <v>4</v>
      </c>
      <c r="H115" s="3">
        <v>2</v>
      </c>
      <c r="I115" s="3">
        <f>AVERAGE(Table3[[#This Row],[2019-20]:[2021-22]])</f>
        <v>2</v>
      </c>
      <c r="J115" s="3">
        <f>Table3[[#This Row],[2021-22]]-Table3[[#This Row],[2020-21]]</f>
        <v>-2</v>
      </c>
      <c r="K115" s="2">
        <f>IF(Table3[[#This Row],[2020-21]] &lt; 1," ",Table3[[#This Row],[Change - Last 2 years ]]/Table3[[#This Row],[2020-21]])</f>
        <v>-0.5</v>
      </c>
    </row>
    <row r="116" spans="1:11" x14ac:dyDescent="0.35">
      <c r="A116" t="s">
        <v>401</v>
      </c>
      <c r="B116" s="1" t="s">
        <v>57</v>
      </c>
      <c r="C116" t="s">
        <v>58</v>
      </c>
      <c r="D116" t="s">
        <v>473</v>
      </c>
      <c r="E116" t="s">
        <v>60</v>
      </c>
      <c r="F116" s="3">
        <v>1</v>
      </c>
      <c r="G116" s="3">
        <v>5</v>
      </c>
      <c r="H116" s="3">
        <v>0</v>
      </c>
      <c r="I116" s="3">
        <f>AVERAGE(Table3[[#This Row],[2019-20]:[2021-22]])</f>
        <v>2</v>
      </c>
      <c r="J116" s="3">
        <f>Table3[[#This Row],[2021-22]]-Table3[[#This Row],[2020-21]]</f>
        <v>-5</v>
      </c>
      <c r="K116" s="2">
        <f>IF(Table3[[#This Row],[2020-21]] &lt; 1," ",Table3[[#This Row],[Change - Last 2 years ]]/Table3[[#This Row],[2020-21]])</f>
        <v>-1</v>
      </c>
    </row>
    <row r="117" spans="1:11" x14ac:dyDescent="0.35">
      <c r="A117" t="s">
        <v>15</v>
      </c>
      <c r="B117" s="1" t="s">
        <v>126</v>
      </c>
      <c r="C117" t="s">
        <v>127</v>
      </c>
      <c r="E117" t="s">
        <v>131</v>
      </c>
      <c r="F117" s="3">
        <v>2</v>
      </c>
      <c r="G117" s="3">
        <v>2</v>
      </c>
      <c r="H117" s="3">
        <v>1</v>
      </c>
      <c r="I117" s="3">
        <f>AVERAGE(Table3[[#This Row],[2019-20]:[2021-22]])</f>
        <v>1.6666666666666667</v>
      </c>
      <c r="J117" s="3">
        <f>Table3[[#This Row],[2021-22]]-Table3[[#This Row],[2020-21]]</f>
        <v>-1</v>
      </c>
      <c r="K117" s="2">
        <f>IF(Table3[[#This Row],[2020-21]] &lt; 1," ",Table3[[#This Row],[Change - Last 2 years ]]/Table3[[#This Row],[2020-21]])</f>
        <v>-0.5</v>
      </c>
    </row>
    <row r="118" spans="1:11" x14ac:dyDescent="0.35">
      <c r="A118" t="s">
        <v>22</v>
      </c>
      <c r="B118" s="1" t="s">
        <v>88</v>
      </c>
      <c r="C118" t="s">
        <v>89</v>
      </c>
      <c r="D118" t="s">
        <v>473</v>
      </c>
      <c r="E118" t="s">
        <v>91</v>
      </c>
      <c r="F118" s="3">
        <v>1</v>
      </c>
      <c r="G118" s="3">
        <v>1</v>
      </c>
      <c r="H118" s="3">
        <v>3</v>
      </c>
      <c r="I118" s="3">
        <f>AVERAGE(Table3[[#This Row],[2019-20]:[2021-22]])</f>
        <v>1.6666666666666667</v>
      </c>
      <c r="J118" s="3">
        <f>Table3[[#This Row],[2021-22]]-Table3[[#This Row],[2020-21]]</f>
        <v>2</v>
      </c>
      <c r="K118" s="2">
        <f>IF(Table3[[#This Row],[2020-21]] &lt; 1," ",Table3[[#This Row],[Change - Last 2 years ]]/Table3[[#This Row],[2020-21]])</f>
        <v>2</v>
      </c>
    </row>
    <row r="119" spans="1:11" x14ac:dyDescent="0.35">
      <c r="A119" t="s">
        <v>22</v>
      </c>
      <c r="B119" s="1" t="s">
        <v>248</v>
      </c>
      <c r="C119" t="s">
        <v>249</v>
      </c>
      <c r="E119" t="s">
        <v>253</v>
      </c>
      <c r="F119" s="3">
        <v>2</v>
      </c>
      <c r="G119" s="3">
        <v>3</v>
      </c>
      <c r="H119" s="3">
        <v>0</v>
      </c>
      <c r="I119" s="3">
        <f>AVERAGE(Table3[[#This Row],[2019-20]:[2021-22]])</f>
        <v>1.6666666666666667</v>
      </c>
      <c r="J119" s="3">
        <f>Table3[[#This Row],[2021-22]]-Table3[[#This Row],[2020-21]]</f>
        <v>-3</v>
      </c>
      <c r="K119" s="2">
        <f>IF(Table3[[#This Row],[2020-21]] &lt; 1," ",Table3[[#This Row],[Change - Last 2 years ]]/Table3[[#This Row],[2020-21]])</f>
        <v>-1</v>
      </c>
    </row>
    <row r="120" spans="1:11" x14ac:dyDescent="0.35">
      <c r="A120" t="s">
        <v>15</v>
      </c>
      <c r="B120" s="1" t="s">
        <v>81</v>
      </c>
      <c r="C120" t="s">
        <v>82</v>
      </c>
      <c r="D120" t="s">
        <v>473</v>
      </c>
      <c r="E120" t="s">
        <v>84</v>
      </c>
      <c r="F120" s="3">
        <v>1</v>
      </c>
      <c r="G120" s="3">
        <v>2</v>
      </c>
      <c r="H120" s="3">
        <v>1</v>
      </c>
      <c r="I120" s="3">
        <f>AVERAGE(Table3[[#This Row],[2019-20]:[2021-22]])</f>
        <v>1.3333333333333333</v>
      </c>
      <c r="J120" s="3">
        <f>Table3[[#This Row],[2021-22]]-Table3[[#This Row],[2020-21]]</f>
        <v>-1</v>
      </c>
      <c r="K120" s="2">
        <f>IF(Table3[[#This Row],[2020-21]] &lt; 1," ",Table3[[#This Row],[Change - Last 2 years ]]/Table3[[#This Row],[2020-21]])</f>
        <v>-0.5</v>
      </c>
    </row>
    <row r="121" spans="1:11" x14ac:dyDescent="0.35">
      <c r="A121" t="s">
        <v>15</v>
      </c>
      <c r="B121" s="1" t="s">
        <v>161</v>
      </c>
      <c r="C121" t="s">
        <v>162</v>
      </c>
      <c r="E121" t="s">
        <v>166</v>
      </c>
      <c r="F121" s="3">
        <v>1</v>
      </c>
      <c r="G121" s="3">
        <v>0</v>
      </c>
      <c r="H121" s="3">
        <v>3</v>
      </c>
      <c r="I121" s="3">
        <f>AVERAGE(Table3[[#This Row],[2019-20]:[2021-22]])</f>
        <v>1.3333333333333333</v>
      </c>
      <c r="J121" s="3">
        <f>Table3[[#This Row],[2021-22]]-Table3[[#This Row],[2020-21]]</f>
        <v>3</v>
      </c>
      <c r="K121" s="2" t="str">
        <f>IF(Table3[[#This Row],[2020-21]] &lt; 1," ",Table3[[#This Row],[Change - Last 2 years ]]/Table3[[#This Row],[2020-21]])</f>
        <v xml:space="preserve"> </v>
      </c>
    </row>
    <row r="122" spans="1:11" x14ac:dyDescent="0.35">
      <c r="A122" t="s">
        <v>15</v>
      </c>
      <c r="B122" s="1" t="s">
        <v>216</v>
      </c>
      <c r="C122" t="s">
        <v>217</v>
      </c>
      <c r="D122" t="s">
        <v>473</v>
      </c>
      <c r="E122" t="s">
        <v>506</v>
      </c>
      <c r="F122" s="3">
        <v>4</v>
      </c>
      <c r="G122" s="3">
        <v>0</v>
      </c>
      <c r="H122" s="3">
        <v>0</v>
      </c>
      <c r="I122" s="3">
        <f>AVERAGE(Table3[[#This Row],[2019-20]:[2021-22]])</f>
        <v>1.3333333333333333</v>
      </c>
      <c r="J122" s="3">
        <f>Table3[[#This Row],[2021-22]]-Table3[[#This Row],[2020-21]]</f>
        <v>0</v>
      </c>
      <c r="K122" s="2" t="str">
        <f>IF(Table3[[#This Row],[2020-21]] &lt; 1," ",Table3[[#This Row],[Change - Last 2 years ]]/Table3[[#This Row],[2020-21]])</f>
        <v xml:space="preserve"> </v>
      </c>
    </row>
    <row r="123" spans="1:11" x14ac:dyDescent="0.35">
      <c r="A123" t="s">
        <v>15</v>
      </c>
      <c r="B123" s="1" t="s">
        <v>342</v>
      </c>
      <c r="C123" t="s">
        <v>343</v>
      </c>
      <c r="E123" t="s">
        <v>343</v>
      </c>
      <c r="F123" s="3">
        <v>1</v>
      </c>
      <c r="G123" s="3">
        <v>1</v>
      </c>
      <c r="H123" s="3">
        <v>2</v>
      </c>
      <c r="I123" s="3">
        <f>AVERAGE(Table3[[#This Row],[2019-20]:[2021-22]])</f>
        <v>1.3333333333333333</v>
      </c>
      <c r="J123" s="3">
        <f>Table3[[#This Row],[2021-22]]-Table3[[#This Row],[2020-21]]</f>
        <v>1</v>
      </c>
      <c r="K123" s="2">
        <f>IF(Table3[[#This Row],[2020-21]] &lt; 1," ",Table3[[#This Row],[Change - Last 2 years ]]/Table3[[#This Row],[2020-21]])</f>
        <v>1</v>
      </c>
    </row>
    <row r="124" spans="1:11" x14ac:dyDescent="0.35">
      <c r="A124" t="s">
        <v>15</v>
      </c>
      <c r="B124" s="1" t="s">
        <v>360</v>
      </c>
      <c r="C124" t="s">
        <v>361</v>
      </c>
      <c r="E124" t="s">
        <v>361</v>
      </c>
      <c r="F124" s="3">
        <v>1</v>
      </c>
      <c r="G124" s="3">
        <v>2</v>
      </c>
      <c r="H124" s="3">
        <v>1</v>
      </c>
      <c r="I124" s="3">
        <f>AVERAGE(Table3[[#This Row],[2019-20]:[2021-22]])</f>
        <v>1.3333333333333333</v>
      </c>
      <c r="J124" s="3">
        <f>Table3[[#This Row],[2021-22]]-Table3[[#This Row],[2020-21]]</f>
        <v>-1</v>
      </c>
      <c r="K124" s="2">
        <f>IF(Table3[[#This Row],[2020-21]] &lt; 1," ",Table3[[#This Row],[Change - Last 2 years ]]/Table3[[#This Row],[2020-21]])</f>
        <v>-0.5</v>
      </c>
    </row>
    <row r="125" spans="1:11" x14ac:dyDescent="0.35">
      <c r="A125" t="s">
        <v>22</v>
      </c>
      <c r="B125" s="1" t="s">
        <v>77</v>
      </c>
      <c r="C125" t="s">
        <v>78</v>
      </c>
      <c r="D125" t="s">
        <v>473</v>
      </c>
      <c r="E125" t="s">
        <v>80</v>
      </c>
      <c r="F125" s="3">
        <v>0</v>
      </c>
      <c r="G125" s="3">
        <v>3</v>
      </c>
      <c r="H125" s="3">
        <v>1</v>
      </c>
      <c r="I125" s="3">
        <f>AVERAGE(Table3[[#This Row],[2019-20]:[2021-22]])</f>
        <v>1.3333333333333333</v>
      </c>
      <c r="J125" s="3">
        <f>Table3[[#This Row],[2021-22]]-Table3[[#This Row],[2020-21]]</f>
        <v>-2</v>
      </c>
      <c r="K125" s="2">
        <f>IF(Table3[[#This Row],[2020-21]] &lt; 1," ",Table3[[#This Row],[Change - Last 2 years ]]/Table3[[#This Row],[2020-21]])</f>
        <v>-0.66666666666666663</v>
      </c>
    </row>
    <row r="126" spans="1:11" x14ac:dyDescent="0.35">
      <c r="A126" t="s">
        <v>401</v>
      </c>
      <c r="B126" s="1" t="s">
        <v>10</v>
      </c>
      <c r="C126" t="s">
        <v>11</v>
      </c>
      <c r="D126" t="s">
        <v>473</v>
      </c>
      <c r="E126" t="s">
        <v>400</v>
      </c>
      <c r="F126" s="3">
        <v>0</v>
      </c>
      <c r="G126" s="3">
        <v>0</v>
      </c>
      <c r="H126" s="3">
        <v>4</v>
      </c>
      <c r="I126" s="3">
        <f>AVERAGE(Table3[[#This Row],[2019-20]:[2021-22]])</f>
        <v>1.3333333333333333</v>
      </c>
      <c r="J126" s="3">
        <f>Table3[[#This Row],[2021-22]]-Table3[[#This Row],[2020-21]]</f>
        <v>4</v>
      </c>
      <c r="K126" s="2" t="str">
        <f>IF(Table3[[#This Row],[2020-21]] &lt; 1," ",Table3[[#This Row],[Change - Last 2 years ]]/Table3[[#This Row],[2020-21]])</f>
        <v xml:space="preserve"> </v>
      </c>
    </row>
    <row r="127" spans="1:11" x14ac:dyDescent="0.35">
      <c r="A127" t="s">
        <v>15</v>
      </c>
      <c r="B127" s="1" t="s">
        <v>85</v>
      </c>
      <c r="C127" t="s">
        <v>86</v>
      </c>
      <c r="E127" t="s">
        <v>86</v>
      </c>
      <c r="F127" s="3">
        <v>1</v>
      </c>
      <c r="G127" s="3">
        <v>0</v>
      </c>
      <c r="H127" s="3">
        <v>2</v>
      </c>
      <c r="I127" s="3">
        <f>AVERAGE(Table3[[#This Row],[2019-20]:[2021-22]])</f>
        <v>1</v>
      </c>
      <c r="J127" s="3">
        <f>Table3[[#This Row],[2021-22]]-Table3[[#This Row],[2020-21]]</f>
        <v>2</v>
      </c>
      <c r="K127" s="2" t="str">
        <f>IF(Table3[[#This Row],[2020-21]] &lt; 1," ",Table3[[#This Row],[Change - Last 2 years ]]/Table3[[#This Row],[2020-21]])</f>
        <v xml:space="preserve"> </v>
      </c>
    </row>
    <row r="128" spans="1:11" x14ac:dyDescent="0.35">
      <c r="A128" t="s">
        <v>15</v>
      </c>
      <c r="B128" s="1" t="s">
        <v>112</v>
      </c>
      <c r="C128" t="s">
        <v>113</v>
      </c>
      <c r="D128" t="s">
        <v>473</v>
      </c>
      <c r="E128" t="s">
        <v>507</v>
      </c>
      <c r="F128" s="3">
        <v>2</v>
      </c>
      <c r="G128" s="3">
        <v>0</v>
      </c>
      <c r="H128" s="3">
        <v>1</v>
      </c>
      <c r="I128" s="3">
        <f>AVERAGE(Table3[[#This Row],[2019-20]:[2021-22]])</f>
        <v>1</v>
      </c>
      <c r="J128" s="3">
        <f>Table3[[#This Row],[2021-22]]-Table3[[#This Row],[2020-21]]</f>
        <v>1</v>
      </c>
      <c r="K128" s="2" t="str">
        <f>IF(Table3[[#This Row],[2020-21]] &lt; 1," ",Table3[[#This Row],[Change - Last 2 years ]]/Table3[[#This Row],[2020-21]])</f>
        <v xml:space="preserve"> </v>
      </c>
    </row>
    <row r="129" spans="1:11" x14ac:dyDescent="0.35">
      <c r="A129" t="s">
        <v>15</v>
      </c>
      <c r="B129" s="1" t="s">
        <v>319</v>
      </c>
      <c r="C129" t="s">
        <v>320</v>
      </c>
      <c r="E129" t="s">
        <v>320</v>
      </c>
      <c r="F129" s="3">
        <v>1</v>
      </c>
      <c r="G129" s="3">
        <v>1</v>
      </c>
      <c r="H129" s="3">
        <v>1</v>
      </c>
      <c r="I129" s="3">
        <f>AVERAGE(Table3[[#This Row],[2019-20]:[2021-22]])</f>
        <v>1</v>
      </c>
      <c r="J129" s="3">
        <f>Table3[[#This Row],[2021-22]]-Table3[[#This Row],[2020-21]]</f>
        <v>0</v>
      </c>
      <c r="K129" s="2">
        <f>IF(Table3[[#This Row],[2020-21]] &lt; 1," ",Table3[[#This Row],[Change - Last 2 years ]]/Table3[[#This Row],[2020-21]])</f>
        <v>0</v>
      </c>
    </row>
    <row r="130" spans="1:11" x14ac:dyDescent="0.35">
      <c r="A130" t="s">
        <v>401</v>
      </c>
      <c r="B130" s="1" t="s">
        <v>173</v>
      </c>
      <c r="C130" t="s">
        <v>174</v>
      </c>
      <c r="D130" t="s">
        <v>473</v>
      </c>
      <c r="E130" t="s">
        <v>176</v>
      </c>
      <c r="F130" s="3">
        <v>0</v>
      </c>
      <c r="G130" s="3">
        <v>1</v>
      </c>
      <c r="H130" s="3">
        <v>2</v>
      </c>
      <c r="I130" s="3">
        <f>AVERAGE(Table3[[#This Row],[2019-20]:[2021-22]])</f>
        <v>1</v>
      </c>
      <c r="J130" s="3">
        <f>Table3[[#This Row],[2021-22]]-Table3[[#This Row],[2020-21]]</f>
        <v>1</v>
      </c>
      <c r="K130" s="2">
        <f>IF(Table3[[#This Row],[2020-21]] &lt; 1," ",Table3[[#This Row],[Change - Last 2 years ]]/Table3[[#This Row],[2020-21]])</f>
        <v>1</v>
      </c>
    </row>
    <row r="131" spans="1:11" x14ac:dyDescent="0.35">
      <c r="A131" t="s">
        <v>15</v>
      </c>
      <c r="B131" s="1" t="s">
        <v>337</v>
      </c>
      <c r="C131" t="s">
        <v>338</v>
      </c>
      <c r="E131" t="s">
        <v>338</v>
      </c>
      <c r="F131" s="3">
        <v>0</v>
      </c>
      <c r="G131" s="3">
        <v>1</v>
      </c>
      <c r="H131" s="3">
        <v>1</v>
      </c>
      <c r="I131" s="3">
        <f>AVERAGE(Table3[[#This Row],[2019-20]:[2021-22]])</f>
        <v>0.66666666666666663</v>
      </c>
      <c r="J131" s="3">
        <f>Table3[[#This Row],[2021-22]]-Table3[[#This Row],[2020-21]]</f>
        <v>0</v>
      </c>
      <c r="K131" s="2">
        <f>IF(Table3[[#This Row],[2020-21]] &lt; 1," ",Table3[[#This Row],[Change - Last 2 years ]]/Table3[[#This Row],[2020-21]])</f>
        <v>0</v>
      </c>
    </row>
    <row r="132" spans="1:11" x14ac:dyDescent="0.35">
      <c r="A132" t="s">
        <v>22</v>
      </c>
      <c r="B132" s="1" t="s">
        <v>374</v>
      </c>
      <c r="C132" t="s">
        <v>375</v>
      </c>
      <c r="E132" t="s">
        <v>508</v>
      </c>
      <c r="F132" s="3">
        <v>0</v>
      </c>
      <c r="G132" s="3">
        <v>2</v>
      </c>
      <c r="H132" s="3">
        <v>0</v>
      </c>
      <c r="I132" s="3">
        <f>AVERAGE(Table3[[#This Row],[2019-20]:[2021-22]])</f>
        <v>0.66666666666666663</v>
      </c>
      <c r="J132" s="3">
        <f>Table3[[#This Row],[2021-22]]-Table3[[#This Row],[2020-21]]</f>
        <v>-2</v>
      </c>
      <c r="K132" s="2">
        <f>IF(Table3[[#This Row],[2020-21]] &lt; 1," ",Table3[[#This Row],[Change - Last 2 years ]]/Table3[[#This Row],[2020-21]])</f>
        <v>-1</v>
      </c>
    </row>
    <row r="133" spans="1:11" x14ac:dyDescent="0.35">
      <c r="A133" t="s">
        <v>22</v>
      </c>
      <c r="B133" s="1" t="s">
        <v>53</v>
      </c>
      <c r="C133" t="s">
        <v>54</v>
      </c>
      <c r="D133" t="s">
        <v>473</v>
      </c>
      <c r="E133" t="s">
        <v>56</v>
      </c>
      <c r="F133" s="3">
        <v>0</v>
      </c>
      <c r="G133" s="3">
        <v>1</v>
      </c>
      <c r="H133" s="3">
        <v>1</v>
      </c>
      <c r="I133" s="3">
        <f>AVERAGE(Table3[[#This Row],[2019-20]:[2021-22]])</f>
        <v>0.66666666666666663</v>
      </c>
      <c r="J133" s="3">
        <f>Table3[[#This Row],[2021-22]]-Table3[[#This Row],[2020-21]]</f>
        <v>0</v>
      </c>
      <c r="K133" s="2">
        <f>IF(Table3[[#This Row],[2020-21]] &lt; 1," ",Table3[[#This Row],[Change - Last 2 years ]]/Table3[[#This Row],[2020-21]])</f>
        <v>0</v>
      </c>
    </row>
    <row r="134" spans="1:11" x14ac:dyDescent="0.35">
      <c r="A134" t="s">
        <v>22</v>
      </c>
      <c r="B134" s="1" t="s">
        <v>126</v>
      </c>
      <c r="C134" t="s">
        <v>127</v>
      </c>
      <c r="E134" t="s">
        <v>490</v>
      </c>
      <c r="F134" s="3">
        <v>0</v>
      </c>
      <c r="G134" s="3">
        <v>1</v>
      </c>
      <c r="H134" s="3">
        <v>1</v>
      </c>
      <c r="I134" s="3">
        <f>AVERAGE(Table3[[#This Row],[2019-20]:[2021-22]])</f>
        <v>0.66666666666666663</v>
      </c>
      <c r="J134" s="3">
        <f>Table3[[#This Row],[2021-22]]-Table3[[#This Row],[2020-21]]</f>
        <v>0</v>
      </c>
      <c r="K134" s="2">
        <f>IF(Table3[[#This Row],[2020-21]] &lt; 1," ",Table3[[#This Row],[Change - Last 2 years ]]/Table3[[#This Row],[2020-21]])</f>
        <v>0</v>
      </c>
    </row>
    <row r="135" spans="1:11" x14ac:dyDescent="0.35">
      <c r="A135" t="s">
        <v>401</v>
      </c>
      <c r="B135" s="1" t="s">
        <v>142</v>
      </c>
      <c r="C135" t="s">
        <v>143</v>
      </c>
      <c r="D135" t="s">
        <v>473</v>
      </c>
      <c r="E135" t="s">
        <v>155</v>
      </c>
      <c r="F135" s="3">
        <v>0</v>
      </c>
      <c r="G135" s="3">
        <v>1</v>
      </c>
      <c r="H135" s="3">
        <v>1</v>
      </c>
      <c r="I135" s="3">
        <f>AVERAGE(Table3[[#This Row],[2019-20]:[2021-22]])</f>
        <v>0.66666666666666663</v>
      </c>
      <c r="J135" s="3">
        <f>Table3[[#This Row],[2021-22]]-Table3[[#This Row],[2020-21]]</f>
        <v>0</v>
      </c>
      <c r="K135" s="2">
        <f>IF(Table3[[#This Row],[2020-21]] &lt; 1," ",Table3[[#This Row],[Change - Last 2 years ]]/Table3[[#This Row],[2020-21]])</f>
        <v>0</v>
      </c>
    </row>
    <row r="136" spans="1:11" x14ac:dyDescent="0.35">
      <c r="A136" t="s">
        <v>401</v>
      </c>
      <c r="B136" s="1" t="s">
        <v>142</v>
      </c>
      <c r="C136" t="s">
        <v>143</v>
      </c>
      <c r="D136" t="s">
        <v>473</v>
      </c>
      <c r="E136" t="s">
        <v>151</v>
      </c>
      <c r="F136" s="3">
        <v>0</v>
      </c>
      <c r="G136" s="3">
        <v>1</v>
      </c>
      <c r="H136" s="3">
        <v>1</v>
      </c>
      <c r="I136" s="3">
        <f>AVERAGE(Table3[[#This Row],[2019-20]:[2021-22]])</f>
        <v>0.66666666666666663</v>
      </c>
      <c r="J136" s="3">
        <f>Table3[[#This Row],[2021-22]]-Table3[[#This Row],[2020-21]]</f>
        <v>0</v>
      </c>
      <c r="K136" s="2">
        <f>IF(Table3[[#This Row],[2020-21]] &lt; 1," ",Table3[[#This Row],[Change - Last 2 years ]]/Table3[[#This Row],[2020-21]])</f>
        <v>0</v>
      </c>
    </row>
    <row r="137" spans="1:11" x14ac:dyDescent="0.35">
      <c r="A137" t="s">
        <v>223</v>
      </c>
      <c r="B137" s="1" t="s">
        <v>391</v>
      </c>
      <c r="C137" t="s">
        <v>392</v>
      </c>
      <c r="E137" t="s">
        <v>393</v>
      </c>
      <c r="F137" s="3">
        <v>0</v>
      </c>
      <c r="G137" s="3">
        <v>2</v>
      </c>
      <c r="H137" s="3">
        <v>0</v>
      </c>
      <c r="I137" s="3">
        <f>AVERAGE(Table3[[#This Row],[2019-20]:[2021-22]])</f>
        <v>0.66666666666666663</v>
      </c>
      <c r="J137" s="3">
        <f>Table3[[#This Row],[2021-22]]-Table3[[#This Row],[2020-21]]</f>
        <v>-2</v>
      </c>
      <c r="K137" s="2">
        <f>IF(Table3[[#This Row],[2020-21]] &lt; 1," ",Table3[[#This Row],[Change - Last 2 years ]]/Table3[[#This Row],[2020-21]])</f>
        <v>-1</v>
      </c>
    </row>
    <row r="138" spans="1:11" x14ac:dyDescent="0.35">
      <c r="A138" t="s">
        <v>30</v>
      </c>
      <c r="B138" s="1" t="s">
        <v>185</v>
      </c>
      <c r="C138" t="s">
        <v>186</v>
      </c>
      <c r="E138" t="s">
        <v>186</v>
      </c>
      <c r="F138" s="3">
        <v>0</v>
      </c>
      <c r="G138" s="3">
        <v>1</v>
      </c>
      <c r="H138" s="3">
        <v>0</v>
      </c>
      <c r="I138" s="3">
        <f>AVERAGE(Table3[[#This Row],[2019-20]:[2021-22]])</f>
        <v>0.33333333333333331</v>
      </c>
      <c r="J138" s="3">
        <f>Table3[[#This Row],[2021-22]]-Table3[[#This Row],[2020-21]]</f>
        <v>-1</v>
      </c>
      <c r="K138" s="2">
        <f>IF(Table3[[#This Row],[2020-21]] &lt; 1," ",Table3[[#This Row],[Change - Last 2 years ]]/Table3[[#This Row],[2020-21]])</f>
        <v>-1</v>
      </c>
    </row>
    <row r="139" spans="1:11" x14ac:dyDescent="0.35">
      <c r="A139" t="s">
        <v>30</v>
      </c>
      <c r="B139" s="1" t="s">
        <v>266</v>
      </c>
      <c r="C139" t="s">
        <v>267</v>
      </c>
      <c r="D139" t="s">
        <v>473</v>
      </c>
      <c r="E139" t="s">
        <v>509</v>
      </c>
      <c r="F139" s="3">
        <v>0</v>
      </c>
      <c r="G139" s="3">
        <v>1</v>
      </c>
      <c r="H139" s="3">
        <v>0</v>
      </c>
      <c r="I139" s="3">
        <f>AVERAGE(Table3[[#This Row],[2019-20]:[2021-22]])</f>
        <v>0.33333333333333331</v>
      </c>
      <c r="J139" s="3">
        <f>Table3[[#This Row],[2021-22]]-Table3[[#This Row],[2020-21]]</f>
        <v>-1</v>
      </c>
      <c r="K139" s="2">
        <f>IF(Table3[[#This Row],[2020-21]] &lt; 1," ",Table3[[#This Row],[Change - Last 2 years ]]/Table3[[#This Row],[2020-21]])</f>
        <v>-1</v>
      </c>
    </row>
    <row r="140" spans="1:11" x14ac:dyDescent="0.35">
      <c r="A140" t="s">
        <v>15</v>
      </c>
      <c r="B140" s="1" t="s">
        <v>424</v>
      </c>
      <c r="C140" t="s">
        <v>425</v>
      </c>
      <c r="D140" t="s">
        <v>473</v>
      </c>
      <c r="E140" t="s">
        <v>483</v>
      </c>
      <c r="F140" s="3">
        <v>0</v>
      </c>
      <c r="G140" s="3">
        <v>1</v>
      </c>
      <c r="H140" s="3">
        <v>0</v>
      </c>
      <c r="I140" s="3">
        <f>AVERAGE(Table3[[#This Row],[2019-20]:[2021-22]])</f>
        <v>0.33333333333333331</v>
      </c>
      <c r="J140" s="3">
        <f>Table3[[#This Row],[2021-22]]-Table3[[#This Row],[2020-21]]</f>
        <v>-1</v>
      </c>
      <c r="K140" s="2">
        <f>IF(Table3[[#This Row],[2020-21]] &lt; 1," ",Table3[[#This Row],[Change - Last 2 years ]]/Table3[[#This Row],[2020-21]])</f>
        <v>-1</v>
      </c>
    </row>
    <row r="141" spans="1:11" x14ac:dyDescent="0.35">
      <c r="A141" t="s">
        <v>15</v>
      </c>
      <c r="B141" s="1" t="s">
        <v>102</v>
      </c>
      <c r="C141" t="s">
        <v>103</v>
      </c>
      <c r="D141" t="s">
        <v>473</v>
      </c>
      <c r="E141" t="s">
        <v>484</v>
      </c>
      <c r="F141" s="3">
        <v>0</v>
      </c>
      <c r="G141" s="3">
        <v>1</v>
      </c>
      <c r="H141" s="3">
        <v>0</v>
      </c>
      <c r="I141" s="3">
        <f>AVERAGE(Table3[[#This Row],[2019-20]:[2021-22]])</f>
        <v>0.33333333333333331</v>
      </c>
      <c r="J141" s="3">
        <f>Table3[[#This Row],[2021-22]]-Table3[[#This Row],[2020-21]]</f>
        <v>-1</v>
      </c>
      <c r="K141" s="2">
        <f>IF(Table3[[#This Row],[2020-21]] &lt; 1," ",Table3[[#This Row],[Change - Last 2 years ]]/Table3[[#This Row],[2020-21]])</f>
        <v>-1</v>
      </c>
    </row>
    <row r="142" spans="1:11" x14ac:dyDescent="0.35">
      <c r="A142" t="s">
        <v>15</v>
      </c>
      <c r="B142" s="1" t="s">
        <v>118</v>
      </c>
      <c r="C142" t="s">
        <v>119</v>
      </c>
      <c r="D142" t="s">
        <v>473</v>
      </c>
      <c r="E142" t="s">
        <v>121</v>
      </c>
      <c r="F142" s="3">
        <v>1</v>
      </c>
      <c r="G142" s="3">
        <v>0</v>
      </c>
      <c r="H142" s="3">
        <v>0</v>
      </c>
      <c r="I142" s="3">
        <f>AVERAGE(Table3[[#This Row],[2019-20]:[2021-22]])</f>
        <v>0.33333333333333331</v>
      </c>
      <c r="J142" s="3">
        <f>Table3[[#This Row],[2021-22]]-Table3[[#This Row],[2020-21]]</f>
        <v>0</v>
      </c>
      <c r="K142" s="2" t="str">
        <f>IF(Table3[[#This Row],[2020-21]] &lt; 1," ",Table3[[#This Row],[Change - Last 2 years ]]/Table3[[#This Row],[2020-21]])</f>
        <v xml:space="preserve"> </v>
      </c>
    </row>
    <row r="143" spans="1:11" x14ac:dyDescent="0.35">
      <c r="A143" t="s">
        <v>15</v>
      </c>
      <c r="B143" s="1" t="s">
        <v>306</v>
      </c>
      <c r="C143" t="s">
        <v>307</v>
      </c>
      <c r="E143" t="s">
        <v>446</v>
      </c>
      <c r="F143" s="3">
        <v>0</v>
      </c>
      <c r="G143" s="3">
        <v>0</v>
      </c>
      <c r="H143" s="3">
        <v>1</v>
      </c>
      <c r="I143" s="3">
        <f>AVERAGE(Table3[[#This Row],[2019-20]:[2021-22]])</f>
        <v>0.33333333333333331</v>
      </c>
      <c r="J143" s="3">
        <f>Table3[[#This Row],[2021-22]]-Table3[[#This Row],[2020-21]]</f>
        <v>1</v>
      </c>
      <c r="K143" s="2" t="str">
        <f>IF(Table3[[#This Row],[2020-21]] &lt; 1," ",Table3[[#This Row],[Change - Last 2 years ]]/Table3[[#This Row],[2020-21]])</f>
        <v xml:space="preserve"> </v>
      </c>
    </row>
    <row r="144" spans="1:11" x14ac:dyDescent="0.35">
      <c r="A144" t="s">
        <v>22</v>
      </c>
      <c r="B144" s="1" t="s">
        <v>404</v>
      </c>
      <c r="C144" t="s">
        <v>405</v>
      </c>
      <c r="E144" t="s">
        <v>489</v>
      </c>
      <c r="F144" s="3">
        <v>0</v>
      </c>
      <c r="G144" s="3">
        <v>0</v>
      </c>
      <c r="H144" s="3">
        <v>1</v>
      </c>
      <c r="I144" s="3">
        <f>AVERAGE(Table3[[#This Row],[2019-20]:[2021-22]])</f>
        <v>0.33333333333333331</v>
      </c>
      <c r="J144" s="3">
        <f>Table3[[#This Row],[2021-22]]-Table3[[#This Row],[2020-21]]</f>
        <v>1</v>
      </c>
      <c r="K144" s="2" t="str">
        <f>IF(Table3[[#This Row],[2020-21]] &lt; 1," ",Table3[[#This Row],[Change - Last 2 years ]]/Table3[[#This Row],[2020-21]])</f>
        <v xml:space="preserve"> </v>
      </c>
    </row>
    <row r="145" spans="1:11" x14ac:dyDescent="0.35">
      <c r="A145" t="s">
        <v>22</v>
      </c>
      <c r="B145" s="1" t="s">
        <v>126</v>
      </c>
      <c r="C145" t="s">
        <v>127</v>
      </c>
      <c r="E145" t="s">
        <v>131</v>
      </c>
      <c r="F145" s="3">
        <v>0</v>
      </c>
      <c r="G145" s="3">
        <v>1</v>
      </c>
      <c r="H145" s="3">
        <v>0</v>
      </c>
      <c r="I145" s="3">
        <f>AVERAGE(Table3[[#This Row],[2019-20]:[2021-22]])</f>
        <v>0.33333333333333331</v>
      </c>
      <c r="J145" s="3">
        <f>Table3[[#This Row],[2021-22]]-Table3[[#This Row],[2020-21]]</f>
        <v>-1</v>
      </c>
      <c r="K145" s="2">
        <f>IF(Table3[[#This Row],[2020-21]] &lt; 1," ",Table3[[#This Row],[Change - Last 2 years ]]/Table3[[#This Row],[2020-21]])</f>
        <v>-1</v>
      </c>
    </row>
    <row r="146" spans="1:11" x14ac:dyDescent="0.35">
      <c r="A146" t="s">
        <v>22</v>
      </c>
      <c r="B146" s="1" t="s">
        <v>156</v>
      </c>
      <c r="C146" t="s">
        <v>157</v>
      </c>
      <c r="D146" t="s">
        <v>473</v>
      </c>
      <c r="E146" t="s">
        <v>159</v>
      </c>
      <c r="F146" s="3">
        <v>1</v>
      </c>
      <c r="G146" s="3">
        <v>0</v>
      </c>
      <c r="H146" s="3">
        <v>0</v>
      </c>
      <c r="I146" s="3">
        <f>AVERAGE(Table3[[#This Row],[2019-20]:[2021-22]])</f>
        <v>0.33333333333333331</v>
      </c>
      <c r="J146" s="3">
        <f>Table3[[#This Row],[2021-22]]-Table3[[#This Row],[2020-21]]</f>
        <v>0</v>
      </c>
      <c r="K146" s="2" t="str">
        <f>IF(Table3[[#This Row],[2020-21]] &lt; 1," ",Table3[[#This Row],[Change - Last 2 years ]]/Table3[[#This Row],[2020-21]])</f>
        <v xml:space="preserve"> </v>
      </c>
    </row>
    <row r="147" spans="1:11" x14ac:dyDescent="0.35">
      <c r="A147" t="s">
        <v>22</v>
      </c>
      <c r="B147" s="1" t="s">
        <v>161</v>
      </c>
      <c r="C147" t="s">
        <v>162</v>
      </c>
      <c r="E147" t="s">
        <v>433</v>
      </c>
      <c r="F147" s="3">
        <v>0</v>
      </c>
      <c r="G147" s="3">
        <v>0</v>
      </c>
      <c r="H147" s="3">
        <v>1</v>
      </c>
      <c r="I147" s="3">
        <f>AVERAGE(Table3[[#This Row],[2019-20]:[2021-22]])</f>
        <v>0.33333333333333331</v>
      </c>
      <c r="J147" s="3">
        <f>Table3[[#This Row],[2021-22]]-Table3[[#This Row],[2020-21]]</f>
        <v>1</v>
      </c>
      <c r="K147" s="2" t="str">
        <f>IF(Table3[[#This Row],[2020-21]] &lt; 1," ",Table3[[#This Row],[Change - Last 2 years ]]/Table3[[#This Row],[2020-21]])</f>
        <v xml:space="preserve"> </v>
      </c>
    </row>
    <row r="148" spans="1:11" x14ac:dyDescent="0.35">
      <c r="A148" t="s">
        <v>22</v>
      </c>
      <c r="B148" s="1" t="s">
        <v>167</v>
      </c>
      <c r="C148" t="s">
        <v>168</v>
      </c>
      <c r="E148" t="s">
        <v>510</v>
      </c>
      <c r="F148" s="3">
        <v>1</v>
      </c>
      <c r="G148" s="3">
        <v>0</v>
      </c>
      <c r="H148" s="3">
        <v>0</v>
      </c>
      <c r="I148" s="3">
        <f>AVERAGE(Table3[[#This Row],[2019-20]:[2021-22]])</f>
        <v>0.33333333333333331</v>
      </c>
      <c r="J148" s="3">
        <f>Table3[[#This Row],[2021-22]]-Table3[[#This Row],[2020-21]]</f>
        <v>0</v>
      </c>
      <c r="K148" s="2" t="str">
        <f>IF(Table3[[#This Row],[2020-21]] &lt; 1," ",Table3[[#This Row],[Change - Last 2 years ]]/Table3[[#This Row],[2020-21]])</f>
        <v xml:space="preserve"> </v>
      </c>
    </row>
    <row r="149" spans="1:11" x14ac:dyDescent="0.35">
      <c r="A149" t="s">
        <v>22</v>
      </c>
      <c r="B149" s="1" t="s">
        <v>167</v>
      </c>
      <c r="C149" t="s">
        <v>168</v>
      </c>
      <c r="E149" t="s">
        <v>511</v>
      </c>
      <c r="F149" s="3">
        <v>1</v>
      </c>
      <c r="G149" s="3">
        <v>0</v>
      </c>
      <c r="H149" s="3">
        <v>0</v>
      </c>
      <c r="I149" s="3">
        <f>AVERAGE(Table3[[#This Row],[2019-20]:[2021-22]])</f>
        <v>0.33333333333333331</v>
      </c>
      <c r="J149" s="3">
        <f>Table3[[#This Row],[2021-22]]-Table3[[#This Row],[2020-21]]</f>
        <v>0</v>
      </c>
      <c r="K149" s="2" t="str">
        <f>IF(Table3[[#This Row],[2020-21]] &lt; 1," ",Table3[[#This Row],[Change - Last 2 years ]]/Table3[[#This Row],[2020-21]])</f>
        <v xml:space="preserve"> </v>
      </c>
    </row>
    <row r="150" spans="1:11" x14ac:dyDescent="0.35">
      <c r="A150" t="s">
        <v>22</v>
      </c>
      <c r="B150" s="1" t="s">
        <v>211</v>
      </c>
      <c r="C150" t="s">
        <v>212</v>
      </c>
      <c r="D150" t="s">
        <v>473</v>
      </c>
      <c r="E150" t="s">
        <v>212</v>
      </c>
      <c r="F150" s="3">
        <v>1</v>
      </c>
      <c r="G150" s="3">
        <v>0</v>
      </c>
      <c r="H150" s="3">
        <v>0</v>
      </c>
      <c r="I150" s="3">
        <f>AVERAGE(Table3[[#This Row],[2019-20]:[2021-22]])</f>
        <v>0.33333333333333331</v>
      </c>
      <c r="J150" s="3">
        <f>Table3[[#This Row],[2021-22]]-Table3[[#This Row],[2020-21]]</f>
        <v>0</v>
      </c>
      <c r="K150" s="2" t="str">
        <f>IF(Table3[[#This Row],[2020-21]] &lt; 1," ",Table3[[#This Row],[Change - Last 2 years ]]/Table3[[#This Row],[2020-21]])</f>
        <v xml:space="preserve"> </v>
      </c>
    </row>
    <row r="151" spans="1:11" x14ac:dyDescent="0.35">
      <c r="A151" t="s">
        <v>22</v>
      </c>
      <c r="B151" s="1" t="s">
        <v>441</v>
      </c>
      <c r="C151" t="s">
        <v>442</v>
      </c>
      <c r="D151" t="s">
        <v>473</v>
      </c>
      <c r="E151" t="s">
        <v>512</v>
      </c>
      <c r="F151" s="3">
        <v>0</v>
      </c>
      <c r="G151" s="3">
        <v>0</v>
      </c>
      <c r="H151" s="3">
        <v>1</v>
      </c>
      <c r="I151" s="3">
        <f>AVERAGE(Table3[[#This Row],[2019-20]:[2021-22]])</f>
        <v>0.33333333333333331</v>
      </c>
      <c r="J151" s="3">
        <f>Table3[[#This Row],[2021-22]]-Table3[[#This Row],[2020-21]]</f>
        <v>1</v>
      </c>
      <c r="K151" s="2" t="str">
        <f>IF(Table3[[#This Row],[2020-21]] &lt; 1," ",Table3[[#This Row],[Change - Last 2 years ]]/Table3[[#This Row],[2020-21]])</f>
        <v xml:space="preserve"> </v>
      </c>
    </row>
    <row r="152" spans="1:11" x14ac:dyDescent="0.35">
      <c r="A152" t="s">
        <v>401</v>
      </c>
      <c r="B152" s="1" t="s">
        <v>45</v>
      </c>
      <c r="C152" t="s">
        <v>46</v>
      </c>
      <c r="D152" t="s">
        <v>473</v>
      </c>
      <c r="E152" t="s">
        <v>403</v>
      </c>
      <c r="F152" s="3">
        <v>0</v>
      </c>
      <c r="G152" s="3">
        <v>0</v>
      </c>
      <c r="H152" s="3">
        <v>1</v>
      </c>
      <c r="I152" s="3">
        <f>AVERAGE(Table3[[#This Row],[2019-20]:[2021-22]])</f>
        <v>0.33333333333333331</v>
      </c>
      <c r="J152" s="3">
        <f>Table3[[#This Row],[2021-22]]-Table3[[#This Row],[2020-21]]</f>
        <v>1</v>
      </c>
      <c r="K152" s="2" t="str">
        <f>IF(Table3[[#This Row],[2020-21]] &lt; 1," ",Table3[[#This Row],[Change - Last 2 years ]]/Table3[[#This Row],[2020-21]])</f>
        <v xml:space="preserve"> </v>
      </c>
    </row>
    <row r="153" spans="1:11" x14ac:dyDescent="0.35">
      <c r="A153" t="s">
        <v>401</v>
      </c>
      <c r="B153" s="1" t="s">
        <v>53</v>
      </c>
      <c r="C153" t="s">
        <v>54</v>
      </c>
      <c r="D153" t="s">
        <v>473</v>
      </c>
      <c r="E153" t="s">
        <v>409</v>
      </c>
      <c r="F153" s="3">
        <v>0</v>
      </c>
      <c r="G153" s="3">
        <v>0</v>
      </c>
      <c r="H153" s="3">
        <v>1</v>
      </c>
      <c r="I153" s="3">
        <f>AVERAGE(Table3[[#This Row],[2019-20]:[2021-22]])</f>
        <v>0.33333333333333331</v>
      </c>
      <c r="J153" s="3">
        <f>Table3[[#This Row],[2021-22]]-Table3[[#This Row],[2020-21]]</f>
        <v>1</v>
      </c>
      <c r="K153" s="2" t="str">
        <f>IF(Table3[[#This Row],[2020-21]] &lt; 1," ",Table3[[#This Row],[Change - Last 2 years ]]/Table3[[#This Row],[2020-21]])</f>
        <v xml:space="preserve"> </v>
      </c>
    </row>
    <row r="154" spans="1:11" x14ac:dyDescent="0.35">
      <c r="A154" t="s">
        <v>401</v>
      </c>
      <c r="B154" s="1" t="s">
        <v>142</v>
      </c>
      <c r="C154" t="s">
        <v>143</v>
      </c>
      <c r="D154" t="s">
        <v>473</v>
      </c>
      <c r="E154" t="s">
        <v>153</v>
      </c>
      <c r="F154" s="3">
        <v>0</v>
      </c>
      <c r="G154" s="3">
        <v>1</v>
      </c>
      <c r="H154" s="3">
        <v>0</v>
      </c>
      <c r="I154" s="3">
        <f>AVERAGE(Table3[[#This Row],[2019-20]:[2021-22]])</f>
        <v>0.33333333333333331</v>
      </c>
      <c r="J154" s="3">
        <f>Table3[[#This Row],[2021-22]]-Table3[[#This Row],[2020-21]]</f>
        <v>-1</v>
      </c>
      <c r="K154" s="2">
        <f>IF(Table3[[#This Row],[2020-21]] &lt; 1," ",Table3[[#This Row],[Change - Last 2 years ]]/Table3[[#This Row],[2020-21]])</f>
        <v>-1</v>
      </c>
    </row>
    <row r="155" spans="1:11" x14ac:dyDescent="0.35">
      <c r="A155" t="s">
        <v>513</v>
      </c>
      <c r="F155" s="23">
        <f>SUBTOTAL(109,Table3[2019-20])</f>
        <v>2173</v>
      </c>
      <c r="G155" s="23">
        <f>SUBTOTAL(109,Table3[2020-21])</f>
        <v>2511</v>
      </c>
      <c r="H155" s="3">
        <f>SUBTOTAL(109,Table3[2021-22])</f>
        <v>2228</v>
      </c>
    </row>
    <row r="156" spans="1:11" x14ac:dyDescent="0.35">
      <c r="B156" s="1"/>
    </row>
    <row r="157" spans="1:11" x14ac:dyDescent="0.35">
      <c r="B157" s="1"/>
    </row>
    <row r="158" spans="1:11" x14ac:dyDescent="0.35">
      <c r="B158" s="1"/>
      <c r="F158" s="24" t="s">
        <v>7</v>
      </c>
      <c r="G158" s="24" t="s">
        <v>8</v>
      </c>
      <c r="H158" s="24" t="s">
        <v>395</v>
      </c>
    </row>
    <row r="159" spans="1:11" ht="29.5" thickBot="1" x14ac:dyDescent="0.4">
      <c r="A159" s="25" t="s">
        <v>514</v>
      </c>
      <c r="B159" s="26"/>
      <c r="C159" s="27"/>
      <c r="D159" s="27"/>
      <c r="E159" s="27"/>
      <c r="F159" s="28">
        <v>1407</v>
      </c>
      <c r="G159" s="28">
        <v>1635</v>
      </c>
      <c r="H159" s="28">
        <v>1520</v>
      </c>
    </row>
  </sheetData>
  <conditionalFormatting sqref="I8:I15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{2F6EE3FB-EE5A-4606-AFB5-CBD5772FB38D}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F6EE3FB-EE5A-4606-AFB5-CBD5772FB38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I8:I154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Awards Table Sept 22</vt:lpstr>
      <vt:lpstr>Program by Area Pivot Sept 22</vt:lpstr>
      <vt:lpstr>Resubmission Oct 31</vt:lpstr>
    </vt:vector>
  </TitlesOfParts>
  <Company>FHDA Community College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2021-09-21T23:21:07Z</dcterms:created>
  <dcterms:modified xsi:type="dcterms:W3CDTF">2022-11-04T19:36:24Z</dcterms:modified>
</cp:coreProperties>
</file>