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ocuments\MIS SP Program\AfterSubRept\MIS_SP_2023_Rep\Report\"/>
    </mc:Choice>
  </mc:AlternateContent>
  <xr:revisionPtr revIDLastSave="0" documentId="13_ncr:1_{45B55F5E-7DD4-4AB6-B41B-8E6B56D1B742}" xr6:coauthVersionLast="36" xr6:coauthVersionMax="36" xr10:uidLastSave="{00000000-0000-0000-0000-000000000000}"/>
  <bookViews>
    <workbookView xWindow="0" yWindow="0" windowWidth="19200" windowHeight="6645" xr2:uid="{9C934276-4423-4AE2-9196-2BF7C5584636}"/>
  </bookViews>
  <sheets>
    <sheet name="Resubmission Nov 29 2023" sheetId="9" r:id="rId1"/>
    <sheet name="Program by Area Pivot Nov 28" sheetId="11" r:id="rId2"/>
    <sheet name="MIS Data Mart" sheetId="10" r:id="rId3"/>
    <sheet name="MIS SP Sept 20, 2023" sheetId="7" r:id="rId4"/>
    <sheet name="Program by Area Pivot Sept 20" sheetId="8" r:id="rId5"/>
  </sheets>
  <calcPr calcId="191029"/>
  <pivotCaches>
    <pivotCache cacheId="6" r:id="rId6"/>
    <pivotCache cacheId="1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8" i="9" l="1"/>
  <c r="J178" i="9"/>
  <c r="I178" i="9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N59" i="9" l="1"/>
  <c r="N145" i="9"/>
  <c r="N146" i="9"/>
  <c r="N115" i="9"/>
  <c r="N121" i="9"/>
  <c r="N147" i="9"/>
  <c r="N114" i="9"/>
  <c r="N130" i="9"/>
  <c r="N163" i="9"/>
  <c r="N140" i="9"/>
  <c r="N148" i="9"/>
  <c r="N150" i="9"/>
  <c r="N80" i="9"/>
  <c r="N35" i="9"/>
  <c r="N165" i="9"/>
  <c r="N152" i="9"/>
  <c r="N167" i="9"/>
  <c r="N118" i="9"/>
  <c r="N168" i="9"/>
  <c r="N169" i="9"/>
  <c r="N103" i="9"/>
  <c r="N125" i="9"/>
  <c r="N153" i="9"/>
  <c r="N171" i="9"/>
  <c r="N154" i="9"/>
  <c r="N172" i="9"/>
  <c r="N173" i="9"/>
  <c r="N155" i="9"/>
  <c r="N174" i="9"/>
  <c r="N127" i="9"/>
  <c r="N176" i="9"/>
  <c r="N156" i="9"/>
  <c r="N158" i="9"/>
  <c r="N105" i="9"/>
  <c r="N135" i="9"/>
  <c r="N177" i="9"/>
  <c r="N109" i="9"/>
  <c r="N143" i="9"/>
  <c r="N159" i="9"/>
  <c r="N94" i="9"/>
  <c r="N78" i="9"/>
  <c r="M13" i="9"/>
  <c r="N13" i="9" s="1"/>
  <c r="M43" i="9"/>
  <c r="N43" i="9" s="1"/>
  <c r="M99" i="9"/>
  <c r="N99" i="9" s="1"/>
  <c r="M59" i="9"/>
  <c r="M62" i="9"/>
  <c r="N62" i="9" s="1"/>
  <c r="M22" i="9"/>
  <c r="N22" i="9" s="1"/>
  <c r="M95" i="9"/>
  <c r="N95" i="9" s="1"/>
  <c r="M86" i="9"/>
  <c r="N86" i="9" s="1"/>
  <c r="M96" i="9"/>
  <c r="N96" i="9" s="1"/>
  <c r="M144" i="9"/>
  <c r="N144" i="9" s="1"/>
  <c r="M15" i="9"/>
  <c r="N15" i="9" s="1"/>
  <c r="M30" i="9"/>
  <c r="N30" i="9" s="1"/>
  <c r="M74" i="9"/>
  <c r="N74" i="9" s="1"/>
  <c r="M26" i="9"/>
  <c r="N26" i="9" s="1"/>
  <c r="M145" i="9"/>
  <c r="M52" i="9"/>
  <c r="N52" i="9" s="1"/>
  <c r="M18" i="9"/>
  <c r="N18" i="9" s="1"/>
  <c r="M97" i="9"/>
  <c r="N97" i="9" s="1"/>
  <c r="M19" i="9"/>
  <c r="N19" i="9" s="1"/>
  <c r="M81" i="9"/>
  <c r="N81" i="9" s="1"/>
  <c r="M11" i="9"/>
  <c r="N11" i="9" s="1"/>
  <c r="M61" i="9"/>
  <c r="N61" i="9" s="1"/>
  <c r="M54" i="9"/>
  <c r="N54" i="9" s="1"/>
  <c r="M23" i="9"/>
  <c r="N23" i="9" s="1"/>
  <c r="M82" i="9"/>
  <c r="N82" i="9" s="1"/>
  <c r="M112" i="9"/>
  <c r="N112" i="9" s="1"/>
  <c r="M45" i="9"/>
  <c r="N45" i="9" s="1"/>
  <c r="M21" i="9"/>
  <c r="N21" i="9" s="1"/>
  <c r="M12" i="9"/>
  <c r="N12" i="9" s="1"/>
  <c r="M25" i="9"/>
  <c r="N25" i="9" s="1"/>
  <c r="M100" i="9"/>
  <c r="N100" i="9" s="1"/>
  <c r="M65" i="9"/>
  <c r="N65" i="9" s="1"/>
  <c r="M29" i="9"/>
  <c r="N29" i="9" s="1"/>
  <c r="M33" i="9"/>
  <c r="N33" i="9" s="1"/>
  <c r="M37" i="9"/>
  <c r="N37" i="9" s="1"/>
  <c r="M129" i="9"/>
  <c r="N129" i="9" s="1"/>
  <c r="M120" i="9"/>
  <c r="N120" i="9" s="1"/>
  <c r="M66" i="9"/>
  <c r="N66" i="9" s="1"/>
  <c r="M146" i="9"/>
  <c r="M115" i="9"/>
  <c r="M121" i="9"/>
  <c r="M160" i="9"/>
  <c r="N160" i="9" s="1"/>
  <c r="M113" i="9"/>
  <c r="N113" i="9" s="1"/>
  <c r="M75" i="9"/>
  <c r="N75" i="9" s="1"/>
  <c r="M101" i="9"/>
  <c r="N101" i="9" s="1"/>
  <c r="M56" i="9"/>
  <c r="N56" i="9" s="1"/>
  <c r="M122" i="9"/>
  <c r="N122" i="9" s="1"/>
  <c r="M123" i="9"/>
  <c r="N123" i="9" s="1"/>
  <c r="M84" i="9"/>
  <c r="N84" i="9" s="1"/>
  <c r="M38" i="9"/>
  <c r="N38" i="9" s="1"/>
  <c r="M161" i="9"/>
  <c r="N161" i="9" s="1"/>
  <c r="M90" i="9"/>
  <c r="N90" i="9" s="1"/>
  <c r="M67" i="9"/>
  <c r="N67" i="9" s="1"/>
  <c r="M32" i="9"/>
  <c r="N32" i="9" s="1"/>
  <c r="M69" i="9"/>
  <c r="N69" i="9" s="1"/>
  <c r="M42" i="9"/>
  <c r="N42" i="9" s="1"/>
  <c r="M147" i="9"/>
  <c r="M102" i="9"/>
  <c r="N102" i="9" s="1"/>
  <c r="M114" i="9"/>
  <c r="M47" i="9"/>
  <c r="N47" i="9" s="1"/>
  <c r="M46" i="9"/>
  <c r="N46" i="9" s="1"/>
  <c r="M92" i="9"/>
  <c r="N92" i="9" s="1"/>
  <c r="M39" i="9"/>
  <c r="N39" i="9" s="1"/>
  <c r="M130" i="9"/>
  <c r="M68" i="9"/>
  <c r="N68" i="9" s="1"/>
  <c r="M106" i="9"/>
  <c r="N106" i="9" s="1"/>
  <c r="M136" i="9"/>
  <c r="N136" i="9" s="1"/>
  <c r="M87" i="9"/>
  <c r="N87" i="9" s="1"/>
  <c r="M28" i="9"/>
  <c r="N28" i="9" s="1"/>
  <c r="M16" i="9"/>
  <c r="N16" i="9" s="1"/>
  <c r="M137" i="9"/>
  <c r="N137" i="9" s="1"/>
  <c r="M85" i="9"/>
  <c r="N85" i="9" s="1"/>
  <c r="M116" i="9"/>
  <c r="N116" i="9" s="1"/>
  <c r="M131" i="9"/>
  <c r="N131" i="9" s="1"/>
  <c r="M162" i="9"/>
  <c r="N162" i="9" s="1"/>
  <c r="M163" i="9"/>
  <c r="M138" i="9"/>
  <c r="N138" i="9" s="1"/>
  <c r="M79" i="9"/>
  <c r="N79" i="9" s="1"/>
  <c r="M139" i="9"/>
  <c r="N139" i="9" s="1"/>
  <c r="M48" i="9"/>
  <c r="N48" i="9" s="1"/>
  <c r="M49" i="9"/>
  <c r="N49" i="9" s="1"/>
  <c r="M76" i="9"/>
  <c r="N76" i="9" s="1"/>
  <c r="M117" i="9"/>
  <c r="N117" i="9" s="1"/>
  <c r="M132" i="9"/>
  <c r="N132" i="9" s="1"/>
  <c r="M140" i="9"/>
  <c r="M70" i="9"/>
  <c r="N70" i="9" s="1"/>
  <c r="M148" i="9"/>
  <c r="M53" i="9"/>
  <c r="N53" i="9" s="1"/>
  <c r="M164" i="9"/>
  <c r="N164" i="9" s="1"/>
  <c r="M149" i="9"/>
  <c r="N149" i="9" s="1"/>
  <c r="M55" i="9"/>
  <c r="N55" i="9" s="1"/>
  <c r="M107" i="9"/>
  <c r="N107" i="9" s="1"/>
  <c r="M63" i="9"/>
  <c r="N63" i="9" s="1"/>
  <c r="M71" i="9"/>
  <c r="N71" i="9" s="1"/>
  <c r="M98" i="9"/>
  <c r="N98" i="9" s="1"/>
  <c r="M150" i="9"/>
  <c r="M124" i="9"/>
  <c r="N124" i="9" s="1"/>
  <c r="M27" i="9"/>
  <c r="N27" i="9" s="1"/>
  <c r="M8" i="9"/>
  <c r="N8" i="9" s="1"/>
  <c r="M14" i="9"/>
  <c r="N14" i="9" s="1"/>
  <c r="M41" i="9"/>
  <c r="N41" i="9" s="1"/>
  <c r="M80" i="9"/>
  <c r="M83" i="9"/>
  <c r="N83" i="9" s="1"/>
  <c r="M36" i="9"/>
  <c r="N36" i="9" s="1"/>
  <c r="M35" i="9"/>
  <c r="M151" i="9"/>
  <c r="N151" i="9" s="1"/>
  <c r="M165" i="9"/>
  <c r="M152" i="9"/>
  <c r="M91" i="9"/>
  <c r="N91" i="9" s="1"/>
  <c r="M166" i="9"/>
  <c r="N166" i="9" s="1"/>
  <c r="M167" i="9"/>
  <c r="M118" i="9"/>
  <c r="M119" i="9"/>
  <c r="N119" i="9" s="1"/>
  <c r="M141" i="9"/>
  <c r="N141" i="9" s="1"/>
  <c r="M168" i="9"/>
  <c r="M169" i="9"/>
  <c r="M170" i="9"/>
  <c r="N170" i="9" s="1"/>
  <c r="M110" i="9"/>
  <c r="N110" i="9" s="1"/>
  <c r="M64" i="9"/>
  <c r="N64" i="9" s="1"/>
  <c r="M88" i="9"/>
  <c r="N88" i="9" s="1"/>
  <c r="M103" i="9"/>
  <c r="M104" i="9"/>
  <c r="N104" i="9" s="1"/>
  <c r="M125" i="9"/>
  <c r="M142" i="9"/>
  <c r="N142" i="9" s="1"/>
  <c r="M57" i="9"/>
  <c r="N57" i="9" s="1"/>
  <c r="M153" i="9"/>
  <c r="M77" i="9"/>
  <c r="N77" i="9" s="1"/>
  <c r="M111" i="9"/>
  <c r="N111" i="9" s="1"/>
  <c r="M171" i="9"/>
  <c r="M10" i="9"/>
  <c r="N10" i="9" s="1"/>
  <c r="M154" i="9"/>
  <c r="M9" i="9"/>
  <c r="N9" i="9" s="1"/>
  <c r="M7" i="9"/>
  <c r="N7" i="9" s="1"/>
  <c r="M93" i="9"/>
  <c r="N93" i="9" s="1"/>
  <c r="M126" i="9"/>
  <c r="N126" i="9" s="1"/>
  <c r="M40" i="9"/>
  <c r="N40" i="9" s="1"/>
  <c r="M50" i="9"/>
  <c r="N50" i="9" s="1"/>
  <c r="M172" i="9"/>
  <c r="M58" i="9"/>
  <c r="N58" i="9" s="1"/>
  <c r="M34" i="9"/>
  <c r="N34" i="9" s="1"/>
  <c r="M173" i="9"/>
  <c r="M155" i="9"/>
  <c r="M174" i="9"/>
  <c r="M133" i="9"/>
  <c r="N133" i="9" s="1"/>
  <c r="M175" i="9"/>
  <c r="N175" i="9" s="1"/>
  <c r="M127" i="9"/>
  <c r="M176" i="9"/>
  <c r="M44" i="9"/>
  <c r="N44" i="9" s="1"/>
  <c r="M108" i="9"/>
  <c r="N108" i="9" s="1"/>
  <c r="M17" i="9"/>
  <c r="N17" i="9" s="1"/>
  <c r="M51" i="9"/>
  <c r="N51" i="9" s="1"/>
  <c r="M31" i="9"/>
  <c r="N31" i="9" s="1"/>
  <c r="M24" i="9"/>
  <c r="N24" i="9" s="1"/>
  <c r="M156" i="9"/>
  <c r="M134" i="9"/>
  <c r="N134" i="9" s="1"/>
  <c r="M157" i="9"/>
  <c r="N157" i="9" s="1"/>
  <c r="M128" i="9"/>
  <c r="N128" i="9" s="1"/>
  <c r="M89" i="9"/>
  <c r="N89" i="9" s="1"/>
  <c r="M72" i="9"/>
  <c r="N72" i="9" s="1"/>
  <c r="M158" i="9"/>
  <c r="M105" i="9"/>
  <c r="M135" i="9"/>
  <c r="M177" i="9"/>
  <c r="M60" i="9"/>
  <c r="N60" i="9" s="1"/>
  <c r="M20" i="9"/>
  <c r="N20" i="9" s="1"/>
  <c r="M73" i="9"/>
  <c r="N73" i="9" s="1"/>
  <c r="M109" i="9"/>
  <c r="M143" i="9"/>
  <c r="M159" i="9"/>
  <c r="M94" i="9"/>
  <c r="M78" i="9"/>
  <c r="L13" i="9"/>
  <c r="L43" i="9"/>
  <c r="L99" i="9"/>
  <c r="L59" i="9"/>
  <c r="L62" i="9"/>
  <c r="L22" i="9"/>
  <c r="L95" i="9"/>
  <c r="L86" i="9"/>
  <c r="L96" i="9"/>
  <c r="L144" i="9"/>
  <c r="L15" i="9"/>
  <c r="L30" i="9"/>
  <c r="L74" i="9"/>
  <c r="L26" i="9"/>
  <c r="L145" i="9"/>
  <c r="L52" i="9"/>
  <c r="L18" i="9"/>
  <c r="L97" i="9"/>
  <c r="L19" i="9"/>
  <c r="L81" i="9"/>
  <c r="L11" i="9"/>
  <c r="L61" i="9"/>
  <c r="L54" i="9"/>
  <c r="L23" i="9"/>
  <c r="L82" i="9"/>
  <c r="L112" i="9"/>
  <c r="L45" i="9"/>
  <c r="L21" i="9"/>
  <c r="L12" i="9"/>
  <c r="L25" i="9"/>
  <c r="L100" i="9"/>
  <c r="L65" i="9"/>
  <c r="L29" i="9"/>
  <c r="L33" i="9"/>
  <c r="L37" i="9"/>
  <c r="L129" i="9"/>
  <c r="L120" i="9"/>
  <c r="L66" i="9"/>
  <c r="L146" i="9"/>
  <c r="L115" i="9"/>
  <c r="L121" i="9"/>
  <c r="L160" i="9"/>
  <c r="L113" i="9"/>
  <c r="L75" i="9"/>
  <c r="L101" i="9"/>
  <c r="L56" i="9"/>
  <c r="L122" i="9"/>
  <c r="L123" i="9"/>
  <c r="L84" i="9"/>
  <c r="L38" i="9"/>
  <c r="L161" i="9"/>
  <c r="L90" i="9"/>
  <c r="L67" i="9"/>
  <c r="L32" i="9"/>
  <c r="L69" i="9"/>
  <c r="L42" i="9"/>
  <c r="L147" i="9"/>
  <c r="L102" i="9"/>
  <c r="L114" i="9"/>
  <c r="L47" i="9"/>
  <c r="L46" i="9"/>
  <c r="L92" i="9"/>
  <c r="L39" i="9"/>
  <c r="L130" i="9"/>
  <c r="L68" i="9"/>
  <c r="L106" i="9"/>
  <c r="L136" i="9"/>
  <c r="L87" i="9"/>
  <c r="L28" i="9"/>
  <c r="L16" i="9"/>
  <c r="L137" i="9"/>
  <c r="L85" i="9"/>
  <c r="L116" i="9"/>
  <c r="L131" i="9"/>
  <c r="L162" i="9"/>
  <c r="L163" i="9"/>
  <c r="L138" i="9"/>
  <c r="L79" i="9"/>
  <c r="L139" i="9"/>
  <c r="L48" i="9"/>
  <c r="L49" i="9"/>
  <c r="L76" i="9"/>
  <c r="L117" i="9"/>
  <c r="L132" i="9"/>
  <c r="L140" i="9"/>
  <c r="L70" i="9"/>
  <c r="L148" i="9"/>
  <c r="L53" i="9"/>
  <c r="L164" i="9"/>
  <c r="L149" i="9"/>
  <c r="L55" i="9"/>
  <c r="L107" i="9"/>
  <c r="L63" i="9"/>
  <c r="L71" i="9"/>
  <c r="L98" i="9"/>
  <c r="L150" i="9"/>
  <c r="L124" i="9"/>
  <c r="L27" i="9"/>
  <c r="L8" i="9"/>
  <c r="L14" i="9"/>
  <c r="L41" i="9"/>
  <c r="L80" i="9"/>
  <c r="L83" i="9"/>
  <c r="L36" i="9"/>
  <c r="L35" i="9"/>
  <c r="L151" i="9"/>
  <c r="L165" i="9"/>
  <c r="L152" i="9"/>
  <c r="L91" i="9"/>
  <c r="L166" i="9"/>
  <c r="L167" i="9"/>
  <c r="L118" i="9"/>
  <c r="L119" i="9"/>
  <c r="L141" i="9"/>
  <c r="L168" i="9"/>
  <c r="L169" i="9"/>
  <c r="L170" i="9"/>
  <c r="L110" i="9"/>
  <c r="L64" i="9"/>
  <c r="L88" i="9"/>
  <c r="L103" i="9"/>
  <c r="L104" i="9"/>
  <c r="L125" i="9"/>
  <c r="L142" i="9"/>
  <c r="L57" i="9"/>
  <c r="L153" i="9"/>
  <c r="L77" i="9"/>
  <c r="L111" i="9"/>
  <c r="L171" i="9"/>
  <c r="L10" i="9"/>
  <c r="L154" i="9"/>
  <c r="L9" i="9"/>
  <c r="L7" i="9"/>
  <c r="L93" i="9"/>
  <c r="L126" i="9"/>
  <c r="L40" i="9"/>
  <c r="L50" i="9"/>
  <c r="L172" i="9"/>
  <c r="L58" i="9"/>
  <c r="L34" i="9"/>
  <c r="L173" i="9"/>
  <c r="L155" i="9"/>
  <c r="L174" i="9"/>
  <c r="L133" i="9"/>
  <c r="L175" i="9"/>
  <c r="L127" i="9"/>
  <c r="L176" i="9"/>
  <c r="L44" i="9"/>
  <c r="L108" i="9"/>
  <c r="L17" i="9"/>
  <c r="L51" i="9"/>
  <c r="L31" i="9"/>
  <c r="L24" i="9"/>
  <c r="L156" i="9"/>
  <c r="L134" i="9"/>
  <c r="L157" i="9"/>
  <c r="L128" i="9"/>
  <c r="L89" i="9"/>
  <c r="L72" i="9"/>
  <c r="L158" i="9"/>
  <c r="L105" i="9"/>
  <c r="L135" i="9"/>
  <c r="L177" i="9"/>
  <c r="L60" i="9"/>
  <c r="L20" i="9"/>
  <c r="L73" i="9"/>
  <c r="L109" i="9"/>
  <c r="L143" i="9"/>
  <c r="L159" i="9"/>
  <c r="L94" i="9"/>
  <c r="L78" i="9"/>
  <c r="L24" i="7" l="1"/>
  <c r="L94" i="7"/>
  <c r="L77" i="7"/>
  <c r="L117" i="7"/>
  <c r="L130" i="7"/>
  <c r="L43" i="7"/>
  <c r="L66" i="7"/>
  <c r="L29" i="7"/>
  <c r="L131" i="7"/>
  <c r="L138" i="7"/>
  <c r="L70" i="7"/>
  <c r="L145" i="7"/>
  <c r="L146" i="7"/>
  <c r="L161" i="7"/>
  <c r="L162" i="7"/>
  <c r="L12" i="7"/>
  <c r="L61" i="7"/>
  <c r="L33" i="7"/>
  <c r="L55" i="7"/>
  <c r="L132" i="7"/>
  <c r="L64" i="7"/>
  <c r="L163" i="7"/>
  <c r="L147" i="7"/>
  <c r="L164" i="7"/>
  <c r="L122" i="7"/>
  <c r="L165" i="7"/>
  <c r="L21" i="7"/>
  <c r="L37" i="7"/>
  <c r="L56" i="7"/>
  <c r="L71" i="7"/>
  <c r="L65" i="7"/>
  <c r="L108" i="7"/>
  <c r="L97" i="7"/>
  <c r="L148" i="7"/>
  <c r="L133" i="7"/>
  <c r="L123" i="7"/>
  <c r="L124" i="7"/>
  <c r="L16" i="7"/>
  <c r="L109" i="7"/>
  <c r="L53" i="7"/>
  <c r="L44" i="7"/>
  <c r="L30" i="7"/>
  <c r="L67" i="7"/>
  <c r="L149" i="7"/>
  <c r="L26" i="7"/>
  <c r="L118" i="7"/>
  <c r="L8" i="7"/>
  <c r="L48" i="7"/>
  <c r="L28" i="7"/>
  <c r="L23" i="7"/>
  <c r="L50" i="7"/>
  <c r="L125" i="7"/>
  <c r="L81" i="7"/>
  <c r="L84" i="7"/>
  <c r="L40" i="7"/>
  <c r="L36" i="7"/>
  <c r="L166" i="7"/>
  <c r="L35" i="7"/>
  <c r="L98" i="7"/>
  <c r="L87" i="7"/>
  <c r="L78" i="7"/>
  <c r="L114" i="7"/>
  <c r="L167" i="7"/>
  <c r="L168" i="7"/>
  <c r="L150" i="7"/>
  <c r="L169" i="7"/>
  <c r="L101" i="7"/>
  <c r="L91" i="7"/>
  <c r="L58" i="7"/>
  <c r="L119" i="7"/>
  <c r="L170" i="7"/>
  <c r="L171" i="7"/>
  <c r="L120" i="7"/>
  <c r="L151" i="7"/>
  <c r="L152" i="7"/>
  <c r="L134" i="7"/>
  <c r="L126" i="7"/>
  <c r="L99" i="7"/>
  <c r="L127" i="7"/>
  <c r="L153" i="7"/>
  <c r="L88" i="7"/>
  <c r="L172" i="7"/>
  <c r="L128" i="7"/>
  <c r="L41" i="7"/>
  <c r="L173" i="7"/>
  <c r="L174" i="7"/>
  <c r="L112" i="7"/>
  <c r="L92" i="7"/>
  <c r="L154" i="7"/>
  <c r="L93" i="7"/>
  <c r="L72" i="7"/>
  <c r="L14" i="7"/>
  <c r="L32" i="7"/>
  <c r="L73" i="7"/>
  <c r="L75" i="7"/>
  <c r="L68" i="7"/>
  <c r="L42" i="7"/>
  <c r="L155" i="7"/>
  <c r="L156" i="7"/>
  <c r="L102" i="7"/>
  <c r="L115" i="7"/>
  <c r="L89" i="7"/>
  <c r="L103" i="7"/>
  <c r="L13" i="7"/>
  <c r="L46" i="7"/>
  <c r="L104" i="7"/>
  <c r="L105" i="7"/>
  <c r="L31" i="7"/>
  <c r="L76" i="7"/>
  <c r="L175" i="7"/>
  <c r="L47" i="7"/>
  <c r="L135" i="7"/>
  <c r="L176" i="7"/>
  <c r="L25" i="7"/>
  <c r="L129" i="7"/>
  <c r="L62" i="7"/>
  <c r="L19" i="7"/>
  <c r="L74" i="7"/>
  <c r="L139" i="7"/>
  <c r="L157" i="7"/>
  <c r="L54" i="7"/>
  <c r="L95" i="7"/>
  <c r="L17" i="7"/>
  <c r="L38" i="7"/>
  <c r="L59" i="7"/>
  <c r="L34" i="7"/>
  <c r="L100" i="7"/>
  <c r="L136" i="7"/>
  <c r="L60" i="7"/>
  <c r="L18" i="7"/>
  <c r="L69" i="7"/>
  <c r="L83" i="7"/>
  <c r="L110" i="7"/>
  <c r="L90" i="7"/>
  <c r="L140" i="7"/>
  <c r="L11" i="7"/>
  <c r="L27" i="7"/>
  <c r="L15" i="7"/>
  <c r="L141" i="7"/>
  <c r="L63" i="7"/>
  <c r="L57" i="7"/>
  <c r="L86" i="7"/>
  <c r="L22" i="7"/>
  <c r="L121" i="7"/>
  <c r="L85" i="7"/>
  <c r="L137" i="7"/>
  <c r="L116" i="7"/>
  <c r="L177" i="7"/>
  <c r="L178" i="7"/>
  <c r="L142" i="7"/>
  <c r="L82" i="7"/>
  <c r="L158" i="7"/>
  <c r="L79" i="7"/>
  <c r="L113" i="7"/>
  <c r="L179" i="7"/>
  <c r="L51" i="7"/>
  <c r="L45" i="7"/>
  <c r="L143" i="7"/>
  <c r="L20" i="7"/>
  <c r="L49" i="7"/>
  <c r="L106" i="7"/>
  <c r="L180" i="7"/>
  <c r="L10" i="7"/>
  <c r="L159" i="7"/>
  <c r="L9" i="7"/>
  <c r="L7" i="7"/>
  <c r="L52" i="7"/>
  <c r="L39" i="7"/>
  <c r="L107" i="7"/>
  <c r="L96" i="7"/>
  <c r="L111" i="7"/>
  <c r="L80" i="7"/>
  <c r="L144" i="7"/>
  <c r="L160" i="7"/>
  <c r="M24" i="7"/>
  <c r="M94" i="7"/>
  <c r="N94" i="7" s="1"/>
  <c r="M77" i="7"/>
  <c r="N77" i="7" s="1"/>
  <c r="M117" i="7"/>
  <c r="M130" i="7"/>
  <c r="N130" i="7" s="1"/>
  <c r="M43" i="7"/>
  <c r="N43" i="7" s="1"/>
  <c r="M66" i="7"/>
  <c r="N66" i="7" s="1"/>
  <c r="M29" i="7"/>
  <c r="N29" i="7" s="1"/>
  <c r="M131" i="7"/>
  <c r="M138" i="7"/>
  <c r="M70" i="7"/>
  <c r="N70" i="7" s="1"/>
  <c r="M145" i="7"/>
  <c r="M146" i="7"/>
  <c r="M161" i="7"/>
  <c r="M162" i="7"/>
  <c r="M12" i="7"/>
  <c r="N12" i="7" s="1"/>
  <c r="M61" i="7"/>
  <c r="M33" i="7"/>
  <c r="N33" i="7" s="1"/>
  <c r="M55" i="7"/>
  <c r="N55" i="7" s="1"/>
  <c r="M132" i="7"/>
  <c r="M64" i="7"/>
  <c r="N64" i="7" s="1"/>
  <c r="M163" i="7"/>
  <c r="N163" i="7" s="1"/>
  <c r="M147" i="7"/>
  <c r="N147" i="7" s="1"/>
  <c r="M164" i="7"/>
  <c r="N164" i="7" s="1"/>
  <c r="M122" i="7"/>
  <c r="M165" i="7"/>
  <c r="M21" i="7"/>
  <c r="N21" i="7" s="1"/>
  <c r="M37" i="7"/>
  <c r="M56" i="7"/>
  <c r="N56" i="7" s="1"/>
  <c r="M71" i="7"/>
  <c r="N71" i="7" s="1"/>
  <c r="M65" i="7"/>
  <c r="N65" i="7" s="1"/>
  <c r="M108" i="7"/>
  <c r="N108" i="7" s="1"/>
  <c r="M97" i="7"/>
  <c r="M148" i="7"/>
  <c r="M133" i="7"/>
  <c r="N133" i="7" s="1"/>
  <c r="M123" i="7"/>
  <c r="M124" i="7"/>
  <c r="N124" i="7" s="1"/>
  <c r="M16" i="7"/>
  <c r="N16" i="7" s="1"/>
  <c r="M109" i="7"/>
  <c r="N109" i="7" s="1"/>
  <c r="M53" i="7"/>
  <c r="N53" i="7" s="1"/>
  <c r="M44" i="7"/>
  <c r="M30" i="7"/>
  <c r="N30" i="7" s="1"/>
  <c r="M67" i="7"/>
  <c r="N67" i="7" s="1"/>
  <c r="M149" i="7"/>
  <c r="M26" i="7"/>
  <c r="N26" i="7" s="1"/>
  <c r="M118" i="7"/>
  <c r="M8" i="7"/>
  <c r="M48" i="7"/>
  <c r="M28" i="7"/>
  <c r="M23" i="7"/>
  <c r="N23" i="7" s="1"/>
  <c r="M50" i="7"/>
  <c r="M125" i="7"/>
  <c r="M81" i="7"/>
  <c r="M84" i="7"/>
  <c r="N84" i="7" s="1"/>
  <c r="M40" i="7"/>
  <c r="N40" i="7" s="1"/>
  <c r="M36" i="7"/>
  <c r="N36" i="7" s="1"/>
  <c r="M166" i="7"/>
  <c r="M35" i="7"/>
  <c r="M98" i="7"/>
  <c r="N98" i="7" s="1"/>
  <c r="M87" i="7"/>
  <c r="M78" i="7"/>
  <c r="N78" i="7" s="1"/>
  <c r="M114" i="7"/>
  <c r="N114" i="7" s="1"/>
  <c r="M167" i="7"/>
  <c r="M168" i="7"/>
  <c r="M150" i="7"/>
  <c r="M169" i="7"/>
  <c r="M101" i="7"/>
  <c r="N101" i="7" s="1"/>
  <c r="M91" i="7"/>
  <c r="M58" i="7"/>
  <c r="N58" i="7" s="1"/>
  <c r="M119" i="7"/>
  <c r="N119" i="7" s="1"/>
  <c r="M170" i="7"/>
  <c r="N170" i="7" s="1"/>
  <c r="M171" i="7"/>
  <c r="M120" i="7"/>
  <c r="M151" i="7"/>
  <c r="M152" i="7"/>
  <c r="N152" i="7" s="1"/>
  <c r="M134" i="7"/>
  <c r="M126" i="7"/>
  <c r="N126" i="7" s="1"/>
  <c r="M99" i="7"/>
  <c r="N99" i="7" s="1"/>
  <c r="M127" i="7"/>
  <c r="N127" i="7" s="1"/>
  <c r="M153" i="7"/>
  <c r="N153" i="7" s="1"/>
  <c r="M88" i="7"/>
  <c r="M172" i="7"/>
  <c r="M128" i="7"/>
  <c r="N128" i="7" s="1"/>
  <c r="M41" i="7"/>
  <c r="M173" i="7"/>
  <c r="N173" i="7" s="1"/>
  <c r="M174" i="7"/>
  <c r="N174" i="7" s="1"/>
  <c r="M112" i="7"/>
  <c r="N112" i="7" s="1"/>
  <c r="M92" i="7"/>
  <c r="N92" i="7" s="1"/>
  <c r="M154" i="7"/>
  <c r="M93" i="7"/>
  <c r="N93" i="7" s="1"/>
  <c r="M72" i="7"/>
  <c r="N72" i="7" s="1"/>
  <c r="M14" i="7"/>
  <c r="M32" i="7"/>
  <c r="N32" i="7" s="1"/>
  <c r="M73" i="7"/>
  <c r="N73" i="7" s="1"/>
  <c r="M75" i="7"/>
  <c r="N75" i="7" s="1"/>
  <c r="M68" i="7"/>
  <c r="N68" i="7" s="1"/>
  <c r="M42" i="7"/>
  <c r="M155" i="7"/>
  <c r="M156" i="7"/>
  <c r="M102" i="7"/>
  <c r="M115" i="7"/>
  <c r="M89" i="7"/>
  <c r="N89" i="7" s="1"/>
  <c r="M103" i="7"/>
  <c r="M13" i="7"/>
  <c r="N13" i="7" s="1"/>
  <c r="M46" i="7"/>
  <c r="M104" i="7"/>
  <c r="N104" i="7" s="1"/>
  <c r="M105" i="7"/>
  <c r="M31" i="7"/>
  <c r="M76" i="7"/>
  <c r="N76" i="7" s="1"/>
  <c r="M175" i="7"/>
  <c r="M47" i="7"/>
  <c r="N47" i="7" s="1"/>
  <c r="M135" i="7"/>
  <c r="M176" i="7"/>
  <c r="M25" i="7"/>
  <c r="N25" i="7" s="1"/>
  <c r="M129" i="7"/>
  <c r="M62" i="7"/>
  <c r="M19" i="7"/>
  <c r="N19" i="7" s="1"/>
  <c r="M74" i="7"/>
  <c r="N74" i="7" s="1"/>
  <c r="M139" i="7"/>
  <c r="N139" i="7" s="1"/>
  <c r="M157" i="7"/>
  <c r="M54" i="7"/>
  <c r="M95" i="7"/>
  <c r="N95" i="7" s="1"/>
  <c r="M17" i="7"/>
  <c r="N17" i="7" s="1"/>
  <c r="M38" i="7"/>
  <c r="M59" i="7"/>
  <c r="N59" i="7" s="1"/>
  <c r="M34" i="7"/>
  <c r="M100" i="7"/>
  <c r="N100" i="7" s="1"/>
  <c r="M136" i="7"/>
  <c r="M60" i="7"/>
  <c r="M18" i="7"/>
  <c r="N18" i="7" s="1"/>
  <c r="M69" i="7"/>
  <c r="N69" i="7" s="1"/>
  <c r="M83" i="7"/>
  <c r="M110" i="7"/>
  <c r="N110" i="7" s="1"/>
  <c r="M90" i="7"/>
  <c r="N90" i="7" s="1"/>
  <c r="M140" i="7"/>
  <c r="N140" i="7" s="1"/>
  <c r="M11" i="7"/>
  <c r="N11" i="7" s="1"/>
  <c r="M27" i="7"/>
  <c r="M15" i="7"/>
  <c r="N15" i="7" s="1"/>
  <c r="M141" i="7"/>
  <c r="N141" i="7" s="1"/>
  <c r="M63" i="7"/>
  <c r="N63" i="7" s="1"/>
  <c r="M57" i="7"/>
  <c r="N57" i="7" s="1"/>
  <c r="M86" i="7"/>
  <c r="N86" i="7" s="1"/>
  <c r="M22" i="7"/>
  <c r="N22" i="7" s="1"/>
  <c r="M121" i="7"/>
  <c r="N121" i="7" s="1"/>
  <c r="M85" i="7"/>
  <c r="M137" i="7"/>
  <c r="N137" i="7" s="1"/>
  <c r="M116" i="7"/>
  <c r="N116" i="7" s="1"/>
  <c r="M177" i="7"/>
  <c r="N177" i="7" s="1"/>
  <c r="M178" i="7"/>
  <c r="M142" i="7"/>
  <c r="N142" i="7" s="1"/>
  <c r="M82" i="7"/>
  <c r="N82" i="7" s="1"/>
  <c r="M158" i="7"/>
  <c r="M79" i="7"/>
  <c r="M113" i="7"/>
  <c r="N113" i="7" s="1"/>
  <c r="M179" i="7"/>
  <c r="M51" i="7"/>
  <c r="N51" i="7" s="1"/>
  <c r="M45" i="7"/>
  <c r="N45" i="7" s="1"/>
  <c r="M143" i="7"/>
  <c r="N143" i="7" s="1"/>
  <c r="M20" i="7"/>
  <c r="N20" i="7" s="1"/>
  <c r="M49" i="7"/>
  <c r="N49" i="7" s="1"/>
  <c r="M106" i="7"/>
  <c r="M180" i="7"/>
  <c r="M10" i="7"/>
  <c r="N10" i="7" s="1"/>
  <c r="M159" i="7"/>
  <c r="M9" i="7"/>
  <c r="N9" i="7" s="1"/>
  <c r="M7" i="7"/>
  <c r="N7" i="7" s="1"/>
  <c r="M52" i="7"/>
  <c r="N52" i="7" s="1"/>
  <c r="M39" i="7"/>
  <c r="N39" i="7" s="1"/>
  <c r="M107" i="7"/>
  <c r="M96" i="7"/>
  <c r="M111" i="7"/>
  <c r="M80" i="7"/>
  <c r="M144" i="7"/>
  <c r="M160" i="7"/>
  <c r="N24" i="7"/>
  <c r="N117" i="7"/>
  <c r="N131" i="7"/>
  <c r="N138" i="7"/>
  <c r="N145" i="7"/>
  <c r="N146" i="7"/>
  <c r="N161" i="7"/>
  <c r="N162" i="7"/>
  <c r="N61" i="7"/>
  <c r="N132" i="7"/>
  <c r="N122" i="7"/>
  <c r="N165" i="7"/>
  <c r="N37" i="7"/>
  <c r="N97" i="7"/>
  <c r="N148" i="7"/>
  <c r="N123" i="7"/>
  <c r="N44" i="7"/>
  <c r="N149" i="7"/>
  <c r="N118" i="7"/>
  <c r="N8" i="7"/>
  <c r="N48" i="7"/>
  <c r="N28" i="7"/>
  <c r="N50" i="7"/>
  <c r="N125" i="7"/>
  <c r="N81" i="7"/>
  <c r="N166" i="7"/>
  <c r="N35" i="7"/>
  <c r="N87" i="7"/>
  <c r="N167" i="7"/>
  <c r="N168" i="7"/>
  <c r="N150" i="7"/>
  <c r="N169" i="7"/>
  <c r="N91" i="7"/>
  <c r="N171" i="7"/>
  <c r="N120" i="7"/>
  <c r="N151" i="7"/>
  <c r="N134" i="7"/>
  <c r="N88" i="7"/>
  <c r="N172" i="7"/>
  <c r="N41" i="7"/>
  <c r="N154" i="7"/>
  <c r="N14" i="7"/>
  <c r="N42" i="7"/>
  <c r="N155" i="7"/>
  <c r="N156" i="7"/>
  <c r="N102" i="7"/>
  <c r="N115" i="7"/>
  <c r="N103" i="7"/>
  <c r="N46" i="7"/>
  <c r="N105" i="7"/>
  <c r="N31" i="7"/>
  <c r="N175" i="7"/>
  <c r="N135" i="7"/>
  <c r="N176" i="7"/>
  <c r="N129" i="7"/>
  <c r="N62" i="7"/>
  <c r="N157" i="7"/>
  <c r="N54" i="7"/>
  <c r="N38" i="7"/>
  <c r="N34" i="7"/>
  <c r="N136" i="7"/>
  <c r="N60" i="7"/>
  <c r="N83" i="7"/>
  <c r="N27" i="7"/>
  <c r="N85" i="7"/>
  <c r="N178" i="7"/>
  <c r="N158" i="7"/>
  <c r="N79" i="7"/>
  <c r="N179" i="7"/>
  <c r="N106" i="7"/>
  <c r="N180" i="7"/>
  <c r="N159" i="7"/>
  <c r="N107" i="7"/>
  <c r="N96" i="7"/>
  <c r="N111" i="7"/>
  <c r="N80" i="7"/>
  <c r="N144" i="7"/>
  <c r="N160" i="7"/>
  <c r="K181" i="7"/>
  <c r="J181" i="7"/>
  <c r="I181" i="7"/>
</calcChain>
</file>

<file path=xl/sharedStrings.xml><?xml version="1.0" encoding="utf-8"?>
<sst xmlns="http://schemas.openxmlformats.org/spreadsheetml/2006/main" count="3566" uniqueCount="733">
  <si>
    <t>College</t>
  </si>
  <si>
    <t xml:space="preserve">TOP Code </t>
  </si>
  <si>
    <t>TOP Title</t>
  </si>
  <si>
    <t>Vocational Status</t>
  </si>
  <si>
    <t>Program Banner Code</t>
  </si>
  <si>
    <t>Program Banner Title</t>
  </si>
  <si>
    <t>Award Type</t>
  </si>
  <si>
    <t>2020-21</t>
  </si>
  <si>
    <t>V</t>
  </si>
  <si>
    <t>3-Associate Degree</t>
  </si>
  <si>
    <t>4-Credit Certificate, SCFF</t>
  </si>
  <si>
    <t>040100</t>
  </si>
  <si>
    <t>Biology, General</t>
  </si>
  <si>
    <t>N</t>
  </si>
  <si>
    <t>Biology for Transfer</t>
  </si>
  <si>
    <t>2-Associate Degree for Transfer</t>
  </si>
  <si>
    <t>Biological Sciences</t>
  </si>
  <si>
    <t>050200</t>
  </si>
  <si>
    <t>Accounting</t>
  </si>
  <si>
    <t>050500</t>
  </si>
  <si>
    <t>Business Administration</t>
  </si>
  <si>
    <t>060420</t>
  </si>
  <si>
    <t>Television (including combined TV/Film/Video)</t>
  </si>
  <si>
    <t>070600</t>
  </si>
  <si>
    <t>Computer Science (Transfer)</t>
  </si>
  <si>
    <t>Computer Science for Transfer</t>
  </si>
  <si>
    <t>070810</t>
  </si>
  <si>
    <t>Computer Networking</t>
  </si>
  <si>
    <t>6-Noncredit Certificate</t>
  </si>
  <si>
    <t>100100</t>
  </si>
  <si>
    <t>Fine Arts, General</t>
  </si>
  <si>
    <t>Art History for Transfer</t>
  </si>
  <si>
    <t>100200</t>
  </si>
  <si>
    <t>Art</t>
  </si>
  <si>
    <t>100400</t>
  </si>
  <si>
    <t>Music</t>
  </si>
  <si>
    <t>101100</t>
  </si>
  <si>
    <t>Cinematography</t>
  </si>
  <si>
    <t>103000</t>
  </si>
  <si>
    <t>Graphic Art and Design</t>
  </si>
  <si>
    <t>127000</t>
  </si>
  <si>
    <t>Kinesiology</t>
  </si>
  <si>
    <t>Kinesiology for Transfer</t>
  </si>
  <si>
    <t>130500</t>
  </si>
  <si>
    <t>Child Development/Early Care and Education</t>
  </si>
  <si>
    <t>Child Development</t>
  </si>
  <si>
    <t>130520</t>
  </si>
  <si>
    <t>Children with Special Needs</t>
  </si>
  <si>
    <t>150100</t>
  </si>
  <si>
    <t>English</t>
  </si>
  <si>
    <t>English for Transfer</t>
  </si>
  <si>
    <t>150600</t>
  </si>
  <si>
    <t>Speech Communication</t>
  </si>
  <si>
    <t>Communication Studies</t>
  </si>
  <si>
    <t>150900</t>
  </si>
  <si>
    <t>Philosophy</t>
  </si>
  <si>
    <t>Philosophy for Transfer</t>
  </si>
  <si>
    <t>159900</t>
  </si>
  <si>
    <t>Other Humanities</t>
  </si>
  <si>
    <t>Humanities</t>
  </si>
  <si>
    <t>170100</t>
  </si>
  <si>
    <t>Mathematics, General</t>
  </si>
  <si>
    <t>200100</t>
  </si>
  <si>
    <t>Psychology, General</t>
  </si>
  <si>
    <t>Psychology for Transfer</t>
  </si>
  <si>
    <t>220100</t>
  </si>
  <si>
    <t>Social Sciences, General</t>
  </si>
  <si>
    <t>220110</t>
  </si>
  <si>
    <t>Women's Studies</t>
  </si>
  <si>
    <t>220130</t>
  </si>
  <si>
    <t>220200</t>
  </si>
  <si>
    <t>Anthropology</t>
  </si>
  <si>
    <t>Anthropology for Transfer</t>
  </si>
  <si>
    <t>220400</t>
  </si>
  <si>
    <t>Economics</t>
  </si>
  <si>
    <t>Economics for Transfer</t>
  </si>
  <si>
    <t>220500</t>
  </si>
  <si>
    <t>History</t>
  </si>
  <si>
    <t>History for Transfer</t>
  </si>
  <si>
    <t>220700</t>
  </si>
  <si>
    <t>Political Science</t>
  </si>
  <si>
    <t>Political Science for Transfer</t>
  </si>
  <si>
    <t>220800</t>
  </si>
  <si>
    <t>Sociology</t>
  </si>
  <si>
    <t>Sociology for Transfer</t>
  </si>
  <si>
    <t>Global Studies</t>
  </si>
  <si>
    <t>490110</t>
  </si>
  <si>
    <t>Transfer Studies</t>
  </si>
  <si>
    <t>490200</t>
  </si>
  <si>
    <t>Biological and Physical Sciences (and Mathematics)</t>
  </si>
  <si>
    <t>2021-22</t>
  </si>
  <si>
    <t>3-Year Average</t>
  </si>
  <si>
    <t>Last 2-Year Change</t>
  </si>
  <si>
    <t>Last 2-Year Percent Change</t>
  </si>
  <si>
    <t>5-Credit Certificate, N/A SCFF</t>
  </si>
  <si>
    <t>Row Labels</t>
  </si>
  <si>
    <t>Grand Total</t>
  </si>
  <si>
    <t>Sum of 2020-21</t>
  </si>
  <si>
    <t>Sum of 2021-22</t>
  </si>
  <si>
    <t>Notes</t>
  </si>
  <si>
    <t>Psychology</t>
  </si>
  <si>
    <t>Computer Science</t>
  </si>
  <si>
    <t>Mathematics</t>
  </si>
  <si>
    <t>Cybersecurity</t>
  </si>
  <si>
    <t>Art History</t>
  </si>
  <si>
    <t>Noncredit</t>
  </si>
  <si>
    <t>Studio Arts for Transfer</t>
  </si>
  <si>
    <t>110500</t>
  </si>
  <si>
    <t>Spanish</t>
  </si>
  <si>
    <t>Social Justice: General</t>
  </si>
  <si>
    <t>493086</t>
  </si>
  <si>
    <t>English as a Second Language - Speaking/Listening</t>
  </si>
  <si>
    <t>493087</t>
  </si>
  <si>
    <t>English as a Second Language - Integrated</t>
  </si>
  <si>
    <t>selected.</t>
  </si>
  <si>
    <t>Unique Code</t>
  </si>
  <si>
    <t>2022-23</t>
  </si>
  <si>
    <t>MIS SP Submission: September 20, 2023</t>
  </si>
  <si>
    <t>Sum of 2022-23</t>
  </si>
  <si>
    <t>Data is for the sum of awards by Top title and program.</t>
  </si>
  <si>
    <t>Click anywhere on pivot table and a "box" will show to the right of the screen to select or filter the data.</t>
  </si>
  <si>
    <t>Foothill College: Headcount by Program and Academic Year</t>
  </si>
  <si>
    <t>FH</t>
  </si>
  <si>
    <t>010210</t>
  </si>
  <si>
    <t>Veterinary Technician (Licensed)</t>
  </si>
  <si>
    <t>06009</t>
  </si>
  <si>
    <t>FH_AS_1VT</t>
  </si>
  <si>
    <t>Veterinary Technology</t>
  </si>
  <si>
    <t>39211</t>
  </si>
  <si>
    <t>FH_CEA_1VT1</t>
  </si>
  <si>
    <t>Veterinary Assisting</t>
  </si>
  <si>
    <t>010900</t>
  </si>
  <si>
    <t>Horticulture</t>
  </si>
  <si>
    <t>09277</t>
  </si>
  <si>
    <t>FH_AS_1EHD</t>
  </si>
  <si>
    <t>Envirn Horticulture Design</t>
  </si>
  <si>
    <t>19476</t>
  </si>
  <si>
    <t>FH_CEA_1EHZ</t>
  </si>
  <si>
    <t>Env Hort and Design</t>
  </si>
  <si>
    <t>36412</t>
  </si>
  <si>
    <t>FH_CEA_1LTC</t>
  </si>
  <si>
    <t>Landscape Technician</t>
  </si>
  <si>
    <t>35594</t>
  </si>
  <si>
    <t>FH_AS_1BIT</t>
  </si>
  <si>
    <t>06011</t>
  </si>
  <si>
    <t>FH_AS_1BIO</t>
  </si>
  <si>
    <t>06014</t>
  </si>
  <si>
    <t>FH_AA_1ACC</t>
  </si>
  <si>
    <t>19477</t>
  </si>
  <si>
    <t>FH_CEA_1ACC</t>
  </si>
  <si>
    <t>FH_CEA_1ACZ</t>
  </si>
  <si>
    <t>32555</t>
  </si>
  <si>
    <t>FH_CEA_1CPA</t>
  </si>
  <si>
    <t>CPA Exam Prep-CEA</t>
  </si>
  <si>
    <t>42517</t>
  </si>
  <si>
    <t>FH_CEA_1ACF</t>
  </si>
  <si>
    <t>Financial Accounting</t>
  </si>
  <si>
    <t>42521</t>
  </si>
  <si>
    <t>FH_CEA_1ACB</t>
  </si>
  <si>
    <t>Bookkeeping</t>
  </si>
  <si>
    <t>42522</t>
  </si>
  <si>
    <t>FH_CEA_1ACP</t>
  </si>
  <si>
    <t>Payroll Preparation</t>
  </si>
  <si>
    <t>42903</t>
  </si>
  <si>
    <t>FH_CEA_1ACE</t>
  </si>
  <si>
    <t>Accounting Ethics-CEA</t>
  </si>
  <si>
    <t>33002</t>
  </si>
  <si>
    <t>FH_AS_1BAT</t>
  </si>
  <si>
    <t>Business Admin  for Transfer</t>
  </si>
  <si>
    <t>41642</t>
  </si>
  <si>
    <t>FH_AS_1BA2</t>
  </si>
  <si>
    <t>Business Adm For Transfer 2.0</t>
  </si>
  <si>
    <t>06016</t>
  </si>
  <si>
    <t>FH_AA_1BUS</t>
  </si>
  <si>
    <t>050970</t>
  </si>
  <si>
    <t>E-Commerce (Business emphasis)</t>
  </si>
  <si>
    <t>38825</t>
  </si>
  <si>
    <t>FH_CEA_1DMR</t>
  </si>
  <si>
    <t>Digital Marketing</t>
  </si>
  <si>
    <t>41275</t>
  </si>
  <si>
    <t>FH_CEA_1BDA</t>
  </si>
  <si>
    <t>Data Analytics</t>
  </si>
  <si>
    <t>37294</t>
  </si>
  <si>
    <t>FH_AS_1FTV</t>
  </si>
  <si>
    <t>Film,TV &amp; Elec Media-Transfer</t>
  </si>
  <si>
    <t>061200</t>
  </si>
  <si>
    <t>Film Studies</t>
  </si>
  <si>
    <t>39351</t>
  </si>
  <si>
    <t>FH_CEA_1FT1</t>
  </si>
  <si>
    <t>Film, TV &amp; Electronic Media</t>
  </si>
  <si>
    <t>061420</t>
  </si>
  <si>
    <t>Electronic Game Design</t>
  </si>
  <si>
    <t>36426</t>
  </si>
  <si>
    <t>FH_CEA_1GAD</t>
  </si>
  <si>
    <t>Game Audio</t>
  </si>
  <si>
    <t>40369</t>
  </si>
  <si>
    <t>FH_CEA_1GA1</t>
  </si>
  <si>
    <t>Game Audio I</t>
  </si>
  <si>
    <t>061430</t>
  </si>
  <si>
    <t>Website Design and Development</t>
  </si>
  <si>
    <t>39459</t>
  </si>
  <si>
    <t>FH_CEA_1WEB</t>
  </si>
  <si>
    <t>Web Design</t>
  </si>
  <si>
    <t>070100</t>
  </si>
  <si>
    <t>Information Technology, General</t>
  </si>
  <si>
    <t>41898</t>
  </si>
  <si>
    <t>FH_CEA_1NWC</t>
  </si>
  <si>
    <t>Network Computing</t>
  </si>
  <si>
    <t>32359</t>
  </si>
  <si>
    <t>FH_AS_1CST</t>
  </si>
  <si>
    <t>06027</t>
  </si>
  <si>
    <t>FH_AS_1CIS</t>
  </si>
  <si>
    <t>070700</t>
  </si>
  <si>
    <t>Computer Software Development</t>
  </si>
  <si>
    <t>39889</t>
  </si>
  <si>
    <t>FH_CEA_1ASD</t>
  </si>
  <si>
    <t>Advanced Software Development</t>
  </si>
  <si>
    <t>39890</t>
  </si>
  <si>
    <t>FH_CEA_1PYN</t>
  </si>
  <si>
    <t>Software Development in Python</t>
  </si>
  <si>
    <t>39891</t>
  </si>
  <si>
    <t>FH_CEA_1JAV</t>
  </si>
  <si>
    <t>Software Development in Java</t>
  </si>
  <si>
    <t>39996</t>
  </si>
  <si>
    <t>FH_CEA_1CPL</t>
  </si>
  <si>
    <t>Software Development in C++</t>
  </si>
  <si>
    <t>070800</t>
  </si>
  <si>
    <t>Computer Infrastructure and Support</t>
  </si>
  <si>
    <t>39983</t>
  </si>
  <si>
    <t>FH_CEA_1CLD</t>
  </si>
  <si>
    <t>Cloud Computing</t>
  </si>
  <si>
    <t>41328</t>
  </si>
  <si>
    <t>FH_CEA_1CSC</t>
  </si>
  <si>
    <t>17612</t>
  </si>
  <si>
    <t>FH_AS_1ENT</t>
  </si>
  <si>
    <t>Enterprise Networking</t>
  </si>
  <si>
    <t>083500</t>
  </si>
  <si>
    <t>Physical Education</t>
  </si>
  <si>
    <t>06031</t>
  </si>
  <si>
    <t>FH_AA_1PE</t>
  </si>
  <si>
    <t>083520</t>
  </si>
  <si>
    <t>Fitness Trainer</t>
  </si>
  <si>
    <t>33837</t>
  </si>
  <si>
    <t>FH_CEA_1PTR</t>
  </si>
  <si>
    <t>Personal Trainer</t>
  </si>
  <si>
    <t>086000</t>
  </si>
  <si>
    <t>Educational Technology</t>
  </si>
  <si>
    <t>39888</t>
  </si>
  <si>
    <t>FH_CEA_1ONL</t>
  </si>
  <si>
    <t>Online and Blended Instruction</t>
  </si>
  <si>
    <t>40838</t>
  </si>
  <si>
    <t>FH_CEA_1EET</t>
  </si>
  <si>
    <t>Emerging Educational Technolog</t>
  </si>
  <si>
    <t>40841</t>
  </si>
  <si>
    <t>FH_CEA_1SIL</t>
  </si>
  <si>
    <t>STEAM Instructional Leadership</t>
  </si>
  <si>
    <t>40842</t>
  </si>
  <si>
    <t>FH_CEA_1ETS</t>
  </si>
  <si>
    <t>Education Technology Specialst</t>
  </si>
  <si>
    <t>089900</t>
  </si>
  <si>
    <t>Other Education</t>
  </si>
  <si>
    <t>37177</t>
  </si>
  <si>
    <t>FH_CEA_1MKR</t>
  </si>
  <si>
    <t>Makerspace Coordinator</t>
  </si>
  <si>
    <t>090100</t>
  </si>
  <si>
    <t>Engineering, General (requires Calculus) (Transfer)</t>
  </si>
  <si>
    <t>06033</t>
  </si>
  <si>
    <t>FH_AS_1EGN</t>
  </si>
  <si>
    <t>Engineering</t>
  </si>
  <si>
    <t>094600</t>
  </si>
  <si>
    <t>Environmental Control Technology</t>
  </si>
  <si>
    <t>33525</t>
  </si>
  <si>
    <t>FH_AS_1ACR</t>
  </si>
  <si>
    <t>Appr:Air Conditng &amp; Refrig Tec</t>
  </si>
  <si>
    <t>33521</t>
  </si>
  <si>
    <t>FH_CEA_1AC1</t>
  </si>
  <si>
    <t>095220</t>
  </si>
  <si>
    <t>Electrical</t>
  </si>
  <si>
    <t>17590</t>
  </si>
  <si>
    <t>FH_AS_1GEL</t>
  </si>
  <si>
    <t>Inside Wireman AS</t>
  </si>
  <si>
    <t>20084</t>
  </si>
  <si>
    <t>FH_CEA_1EIW</t>
  </si>
  <si>
    <t>Inside Wireman</t>
  </si>
  <si>
    <t>39843</t>
  </si>
  <si>
    <t>FH_CEA_1SC1</t>
  </si>
  <si>
    <t>Appr:Sound and Comm Installer</t>
  </si>
  <si>
    <t>FH_CEA_1SCI</t>
  </si>
  <si>
    <t>39838</t>
  </si>
  <si>
    <t>FH_CEA_1ARW</t>
  </si>
  <si>
    <t>Residential Wireman</t>
  </si>
  <si>
    <t>095230</t>
  </si>
  <si>
    <t>Plumbing, Pipefitting and Steamfitting</t>
  </si>
  <si>
    <t>33526</t>
  </si>
  <si>
    <t>FH_AS_1PT1</t>
  </si>
  <si>
    <t>Appr:Plumbing Technology</t>
  </si>
  <si>
    <t>11827</t>
  </si>
  <si>
    <t>FH_CEA_1PL1</t>
  </si>
  <si>
    <t>Appr:Plumbing&amp;Pipefitting-CEA</t>
  </si>
  <si>
    <t>FH_CEA_1PLU</t>
  </si>
  <si>
    <t>Appr:Plumbing/Pipefitting/Pipe</t>
  </si>
  <si>
    <t>33522</t>
  </si>
  <si>
    <t>FH_CEA_1PT2</t>
  </si>
  <si>
    <t>33524</t>
  </si>
  <si>
    <t>FH_CEA_1SP4</t>
  </si>
  <si>
    <t>Appr:Steamfitng&amp;Pipefiting Tec</t>
  </si>
  <si>
    <t>095640</t>
  </si>
  <si>
    <t>Sheet Metal and Structural Metal</t>
  </si>
  <si>
    <t>31970</t>
  </si>
  <si>
    <t>FH_AS_1ASM</t>
  </si>
  <si>
    <t>Appr: Sheet Metal Bldg Trades</t>
  </si>
  <si>
    <t>11830</t>
  </si>
  <si>
    <t>FH_CEA_1SMB</t>
  </si>
  <si>
    <t>32772</t>
  </si>
  <si>
    <t>FH_AA_1ATT</t>
  </si>
  <si>
    <t>32431</t>
  </si>
  <si>
    <t>FH_AA_1STT</t>
  </si>
  <si>
    <t>06043</t>
  </si>
  <si>
    <t>FH_AA_1ART</t>
  </si>
  <si>
    <t>06044</t>
  </si>
  <si>
    <t>FH_AA_1AHI</t>
  </si>
  <si>
    <t>19484</t>
  </si>
  <si>
    <t>FH_CEA_1AH2</t>
  </si>
  <si>
    <t>FH_CEA_1AHI</t>
  </si>
  <si>
    <t>20086</t>
  </si>
  <si>
    <t>FH_CEA_1ART</t>
  </si>
  <si>
    <t>Art- CEA</t>
  </si>
  <si>
    <t>FH_CEA_1ARZ</t>
  </si>
  <si>
    <t>06045</t>
  </si>
  <si>
    <t>FH_AA_1MU4</t>
  </si>
  <si>
    <t>Music: General</t>
  </si>
  <si>
    <t>35772</t>
  </si>
  <si>
    <t>FH_CEA_1MHL</t>
  </si>
  <si>
    <t>Music History &amp; Literature</t>
  </si>
  <si>
    <t>100500</t>
  </si>
  <si>
    <t>Commercial Music</t>
  </si>
  <si>
    <t>11058</t>
  </si>
  <si>
    <t>FH_AA_1MU1</t>
  </si>
  <si>
    <t>Music Technology</t>
  </si>
  <si>
    <t>06046</t>
  </si>
  <si>
    <t>FH_CEA_1MPT</t>
  </si>
  <si>
    <t>Mus Tech: Pro Tools</t>
  </si>
  <si>
    <t>20087</t>
  </si>
  <si>
    <t>FH_CEA_1MU1</t>
  </si>
  <si>
    <t>FH_CEA_1MUS1</t>
  </si>
  <si>
    <t>FH_CEA_1MUY</t>
  </si>
  <si>
    <t>40360</t>
  </si>
  <si>
    <t>FH_CEA_1MAP</t>
  </si>
  <si>
    <t>Audio Post Production</t>
  </si>
  <si>
    <t>40361</t>
  </si>
  <si>
    <t>FH_CEA_1SGW</t>
  </si>
  <si>
    <t>Songwriting</t>
  </si>
  <si>
    <t>40363</t>
  </si>
  <si>
    <t>FH_CEA_1EMU</t>
  </si>
  <si>
    <t>Electronic Music</t>
  </si>
  <si>
    <t>100600</t>
  </si>
  <si>
    <t>Technical Theater</t>
  </si>
  <si>
    <t>09290</t>
  </si>
  <si>
    <t>FH_AA_1THT</t>
  </si>
  <si>
    <t>Theatre Technology</t>
  </si>
  <si>
    <t>100700</t>
  </si>
  <si>
    <t>Dramatic Arts</t>
  </si>
  <si>
    <t>33004</t>
  </si>
  <si>
    <t>FH_AA_1TAT</t>
  </si>
  <si>
    <t>Theatre Arts for Transfer</t>
  </si>
  <si>
    <t>06047</t>
  </si>
  <si>
    <t>FH_AA_1THA</t>
  </si>
  <si>
    <t>Theatre Arts</t>
  </si>
  <si>
    <t>38653</t>
  </si>
  <si>
    <t>FH_CEA_1ACT</t>
  </si>
  <si>
    <t>Acting</t>
  </si>
  <si>
    <t>06050</t>
  </si>
  <si>
    <t>FH_AA_1PHO</t>
  </si>
  <si>
    <t>Photography</t>
  </si>
  <si>
    <t>19488</t>
  </si>
  <si>
    <t>FH_CEA_1PH1</t>
  </si>
  <si>
    <t>101300</t>
  </si>
  <si>
    <t>Commercial Art</t>
  </si>
  <si>
    <t>39458</t>
  </si>
  <si>
    <t>FH_CEA_1ILL</t>
  </si>
  <si>
    <t>Illustration</t>
  </si>
  <si>
    <t>06051</t>
  </si>
  <si>
    <t>FH_AA_1GID</t>
  </si>
  <si>
    <t>Graphic Interactive Design</t>
  </si>
  <si>
    <t>FH_AA_1GIG</t>
  </si>
  <si>
    <t>Graphic and Interactive Desi</t>
  </si>
  <si>
    <t>20088</t>
  </si>
  <si>
    <t>FH_CEA_1GID</t>
  </si>
  <si>
    <t>Graphic and Interactive Dsgn</t>
  </si>
  <si>
    <t>FH_CEA_1GIZ</t>
  </si>
  <si>
    <t>39457</t>
  </si>
  <si>
    <t>FH_CEA_1GR2</t>
  </si>
  <si>
    <t>Graphic Design CEA</t>
  </si>
  <si>
    <t>33003</t>
  </si>
  <si>
    <t>FH_AA_1SHT</t>
  </si>
  <si>
    <t>Spanish for Transfer</t>
  </si>
  <si>
    <t>06057</t>
  </si>
  <si>
    <t>FH_AA_1SPA</t>
  </si>
  <si>
    <t>110800</t>
  </si>
  <si>
    <t>Japanese</t>
  </si>
  <si>
    <t>06059</t>
  </si>
  <si>
    <t>FH_AA_1JAP</t>
  </si>
  <si>
    <t>120100</t>
  </si>
  <si>
    <t>Health Occupations, General</t>
  </si>
  <si>
    <t>35504</t>
  </si>
  <si>
    <t>FH_AS_1PHS</t>
  </si>
  <si>
    <t>Public Health Sci for Transfer</t>
  </si>
  <si>
    <t>121000</t>
  </si>
  <si>
    <t>Respiratory Care/Therapy</t>
  </si>
  <si>
    <t>06068</t>
  </si>
  <si>
    <t>FH_AS_1RET</t>
  </si>
  <si>
    <t>Respiratory Therapy</t>
  </si>
  <si>
    <t>36414</t>
  </si>
  <si>
    <t>FH_CEA_1IPA</t>
  </si>
  <si>
    <t>Interventional Pulmonary  Asst</t>
  </si>
  <si>
    <t>122100</t>
  </si>
  <si>
    <t>Pharmacy Technology</t>
  </si>
  <si>
    <t>15549</t>
  </si>
  <si>
    <t>FH_AS_1PT</t>
  </si>
  <si>
    <t>Pharmacy Technician</t>
  </si>
  <si>
    <t>20090</t>
  </si>
  <si>
    <t>FH_CEA_1PTZ</t>
  </si>
  <si>
    <t>122500</t>
  </si>
  <si>
    <t>Radiologic Technology</t>
  </si>
  <si>
    <t>06071</t>
  </si>
  <si>
    <t>FH_AS_1RT</t>
  </si>
  <si>
    <t>122800</t>
  </si>
  <si>
    <t>Athletic Training and Sports Medicine</t>
  </si>
  <si>
    <t>09287</t>
  </si>
  <si>
    <t>FH_AS_1SPM</t>
  </si>
  <si>
    <t>Sports Medicine</t>
  </si>
  <si>
    <t>41899</t>
  </si>
  <si>
    <t>FH_CEA_1SPM</t>
  </si>
  <si>
    <t>Introduction to Sports Medicin</t>
  </si>
  <si>
    <t>124010</t>
  </si>
  <si>
    <t>Dental Assistant</t>
  </si>
  <si>
    <t>06062</t>
  </si>
  <si>
    <t>FH_AS_1D A</t>
  </si>
  <si>
    <t>Dental Assisting</t>
  </si>
  <si>
    <t>FH_AS_1DA</t>
  </si>
  <si>
    <t>19489</t>
  </si>
  <si>
    <t>FH_CEA_1D A</t>
  </si>
  <si>
    <t>FH_CEA_1DAZ</t>
  </si>
  <si>
    <t>124020</t>
  </si>
  <si>
    <t>Dental Hygienist</t>
  </si>
  <si>
    <t>34003</t>
  </si>
  <si>
    <t>FH_BS_1DH</t>
  </si>
  <si>
    <t>Dental Hygiene</t>
  </si>
  <si>
    <t>1-Baccalaureate Degree</t>
  </si>
  <si>
    <t>125100</t>
  </si>
  <si>
    <t>Paramedic</t>
  </si>
  <si>
    <t>06072</t>
  </si>
  <si>
    <t>FH_AS_1PAR</t>
  </si>
  <si>
    <t>20091</t>
  </si>
  <si>
    <t>FH_CEA_1PAZ</t>
  </si>
  <si>
    <t>126100</t>
  </si>
  <si>
    <t>Community Health Care Worker</t>
  </si>
  <si>
    <t>42889</t>
  </si>
  <si>
    <t>FH_CEA_1CHW</t>
  </si>
  <si>
    <t>Community Health Worker</t>
  </si>
  <si>
    <t>32843</t>
  </si>
  <si>
    <t>FH_AA_1KIT</t>
  </si>
  <si>
    <t>33034</t>
  </si>
  <si>
    <t>FH_AS_1EAT</t>
  </si>
  <si>
    <t>Early Chid Educ for Transfer</t>
  </si>
  <si>
    <t>06092</t>
  </si>
  <si>
    <t>FH_AA_1CDT</t>
  </si>
  <si>
    <t>FH_AA_1CHD</t>
  </si>
  <si>
    <t>42515</t>
  </si>
  <si>
    <t>FH_CEA_1CH5</t>
  </si>
  <si>
    <t>Infant Toddler Devt &amp; Care</t>
  </si>
  <si>
    <t>42516</t>
  </si>
  <si>
    <t>FH_CEA_1NCF</t>
  </si>
  <si>
    <t>Nanny, Child &amp; Family Studies</t>
  </si>
  <si>
    <t>130510</t>
  </si>
  <si>
    <t>Child and Adolescent Development</t>
  </si>
  <si>
    <t>36735</t>
  </si>
  <si>
    <t>FH_AA_1CDV</t>
  </si>
  <si>
    <t>Chld &amp; Adolescent Dev-Transfer</t>
  </si>
  <si>
    <t>40491</t>
  </si>
  <si>
    <t>FH_CEA_1CDT</t>
  </si>
  <si>
    <t>Child Development Teacher</t>
  </si>
  <si>
    <t>39974</t>
  </si>
  <si>
    <t>FH_CEA_1EC2</t>
  </si>
  <si>
    <t>Early Child Special Education</t>
  </si>
  <si>
    <t>130540</t>
  </si>
  <si>
    <t>Preshool Age Children</t>
  </si>
  <si>
    <t>39973</t>
  </si>
  <si>
    <t>FH_CEA_1EC1</t>
  </si>
  <si>
    <t>Early Child Eductn Fundamenals</t>
  </si>
  <si>
    <t>130550</t>
  </si>
  <si>
    <t>The School Age Child</t>
  </si>
  <si>
    <t>39975</t>
  </si>
  <si>
    <t>FH_CEA_1EAC</t>
  </si>
  <si>
    <t>Elementry After Care Education</t>
  </si>
  <si>
    <t>130580</t>
  </si>
  <si>
    <t>Child Development Administration and Management</t>
  </si>
  <si>
    <t>14561</t>
  </si>
  <si>
    <t>FH_CEA_1CH4</t>
  </si>
  <si>
    <t>Program Supervi and Mentor</t>
  </si>
  <si>
    <t>130600</t>
  </si>
  <si>
    <t>Nutrition, Foods and Culinary Arts</t>
  </si>
  <si>
    <t>38476</t>
  </si>
  <si>
    <t>FH_AS_1NUT</t>
  </si>
  <si>
    <t>Nutrition&amp;Dietetics for Transf</t>
  </si>
  <si>
    <t>32281</t>
  </si>
  <si>
    <t>FH_AA_1EHT</t>
  </si>
  <si>
    <t>06074</t>
  </si>
  <si>
    <t>FH_AA_1ENG</t>
  </si>
  <si>
    <t>33005</t>
  </si>
  <si>
    <t>FH_AA_1CMT</t>
  </si>
  <si>
    <t>Comm Studies for Transfer</t>
  </si>
  <si>
    <t>06077</t>
  </si>
  <si>
    <t>FH_AA_1COS</t>
  </si>
  <si>
    <t>40240</t>
  </si>
  <si>
    <t>FH_CEA_1CM2</t>
  </si>
  <si>
    <t>Communication Studies II</t>
  </si>
  <si>
    <t>40239</t>
  </si>
  <si>
    <t>FH_CEA_1CM1</t>
  </si>
  <si>
    <t>Communication Studies I</t>
  </si>
  <si>
    <t>32422</t>
  </si>
  <si>
    <t>FH_AA_1PIT</t>
  </si>
  <si>
    <t>06079</t>
  </si>
  <si>
    <t>FH_AA_1PHI</t>
  </si>
  <si>
    <t>35561</t>
  </si>
  <si>
    <t>FH_CEA_1HUM</t>
  </si>
  <si>
    <t>32127</t>
  </si>
  <si>
    <t>FH_AS_1MTT</t>
  </si>
  <si>
    <t>Mathematics for Transfer</t>
  </si>
  <si>
    <t>06082</t>
  </si>
  <si>
    <t>FH_AS_1MAT</t>
  </si>
  <si>
    <t>190200</t>
  </si>
  <si>
    <t>Physics, General</t>
  </si>
  <si>
    <t>32362</t>
  </si>
  <si>
    <t>FH_AS_1PCT</t>
  </si>
  <si>
    <t>Physics for Transfer</t>
  </si>
  <si>
    <t>06086</t>
  </si>
  <si>
    <t>FH_AS_1PHY</t>
  </si>
  <si>
    <t>Physics</t>
  </si>
  <si>
    <t>190500</t>
  </si>
  <si>
    <t>Chemistry, General</t>
  </si>
  <si>
    <t>06087</t>
  </si>
  <si>
    <t>FH_AS_1CHE</t>
  </si>
  <si>
    <t>Chemistry</t>
  </si>
  <si>
    <t>41127</t>
  </si>
  <si>
    <t>FH_AS_1BIC</t>
  </si>
  <si>
    <t>Biochemistry</t>
  </si>
  <si>
    <t>30914</t>
  </si>
  <si>
    <t>FH_AA_1PYT</t>
  </si>
  <si>
    <t>06090</t>
  </si>
  <si>
    <t>FH_AA_1PSY</t>
  </si>
  <si>
    <t>06093</t>
  </si>
  <si>
    <t>FH_AA_1GSS</t>
  </si>
  <si>
    <t>Gen Stud: Social Science</t>
  </si>
  <si>
    <t>09293</t>
  </si>
  <si>
    <t>FH_AA_1WOM</t>
  </si>
  <si>
    <t>Women Studies</t>
  </si>
  <si>
    <t>36328</t>
  </si>
  <si>
    <t>FH_AA_1SJU</t>
  </si>
  <si>
    <t>Social Justice Studies Trnsfr</t>
  </si>
  <si>
    <t>32417</t>
  </si>
  <si>
    <t>FH_AA_1ANT</t>
  </si>
  <si>
    <t>06094</t>
  </si>
  <si>
    <t>FH_AA_1AN1</t>
  </si>
  <si>
    <t>33001</t>
  </si>
  <si>
    <t>FH_AA_1ECT</t>
  </si>
  <si>
    <t>06096</t>
  </si>
  <si>
    <t>FH_AA_1ECO</t>
  </si>
  <si>
    <t>32152</t>
  </si>
  <si>
    <t>FH_AA_1HIT</t>
  </si>
  <si>
    <t>06097</t>
  </si>
  <si>
    <t>FH_AA_1HIS</t>
  </si>
  <si>
    <t>220600</t>
  </si>
  <si>
    <t>Geography</t>
  </si>
  <si>
    <t>32468</t>
  </si>
  <si>
    <t>FH_AA_1GET</t>
  </si>
  <si>
    <t>Geography for Transfer</t>
  </si>
  <si>
    <t>06098</t>
  </si>
  <si>
    <t>FH_AA_1GEO</t>
  </si>
  <si>
    <t>FH_AS_1GEO</t>
  </si>
  <si>
    <t>FH_AS_1GES</t>
  </si>
  <si>
    <t>Geography- AS</t>
  </si>
  <si>
    <t>220610</t>
  </si>
  <si>
    <t>Geographic Information Systems</t>
  </si>
  <si>
    <t>33437</t>
  </si>
  <si>
    <t>FH_AS_1GI4</t>
  </si>
  <si>
    <t>Geographic Inform System Techn</t>
  </si>
  <si>
    <t>33358</t>
  </si>
  <si>
    <t>FH_CEA_1GI6</t>
  </si>
  <si>
    <t>Geographic Inform Syst Tech II</t>
  </si>
  <si>
    <t>FH_CEA_1GI9</t>
  </si>
  <si>
    <t>33359</t>
  </si>
  <si>
    <t>FH_CEA_1GI7</t>
  </si>
  <si>
    <t>Geographic Inform Syst Tec III</t>
  </si>
  <si>
    <t>33360</t>
  </si>
  <si>
    <t>FH_CEA_1GI5</t>
  </si>
  <si>
    <t>Geographic Inform Syst Techn I</t>
  </si>
  <si>
    <t>FH_CEA_1GI8</t>
  </si>
  <si>
    <t>33033</t>
  </si>
  <si>
    <t>FH_AA_1PST</t>
  </si>
  <si>
    <t>06099</t>
  </si>
  <si>
    <t>FH_AA_1POL</t>
  </si>
  <si>
    <t>30912</t>
  </si>
  <si>
    <t>FH_AA_1SOT</t>
  </si>
  <si>
    <t>06100</t>
  </si>
  <si>
    <t>FH_AA_1SOC</t>
  </si>
  <si>
    <t>221020</t>
  </si>
  <si>
    <t>35719</t>
  </si>
  <si>
    <t>FH_AA_1GLO</t>
  </si>
  <si>
    <t>Global Studies for Transfer</t>
  </si>
  <si>
    <t>19159</t>
  </si>
  <si>
    <t>FH_CEA_1CSU</t>
  </si>
  <si>
    <t>Transfer Studies-CSU</t>
  </si>
  <si>
    <t>FH_CEA_1IDC</t>
  </si>
  <si>
    <t>Full GE Breadth Certification</t>
  </si>
  <si>
    <t>19160</t>
  </si>
  <si>
    <t>FH_CEA_1ICS</t>
  </si>
  <si>
    <t>IGETC CSU</t>
  </si>
  <si>
    <t>FH_CEA_1ICU</t>
  </si>
  <si>
    <t>Full IGETC Certification: UC</t>
  </si>
  <si>
    <t>FH_CEA_1IGC</t>
  </si>
  <si>
    <t>Full IGETC Certification: CSU</t>
  </si>
  <si>
    <t>06103</t>
  </si>
  <si>
    <t>FH_AS_1GSC</t>
  </si>
  <si>
    <t>General Studies: Science</t>
  </si>
  <si>
    <t>39675</t>
  </si>
  <si>
    <t>FH_CEA_1BHD</t>
  </si>
  <si>
    <t>Bio-Health Divrsty&amp;Incl Ldrshp</t>
  </si>
  <si>
    <t>490300</t>
  </si>
  <si>
    <t>06104</t>
  </si>
  <si>
    <t>FH_AA_1GSH</t>
  </si>
  <si>
    <t>36287</t>
  </si>
  <si>
    <t>Bridge to College ESL Pathway</t>
  </si>
  <si>
    <t>35990</t>
  </si>
  <si>
    <t>English as a Second Language-Beginning</t>
  </si>
  <si>
    <t>35991</t>
  </si>
  <si>
    <t>English as a Second Language-Intermediate</t>
  </si>
  <si>
    <t>40962</t>
  </si>
  <si>
    <t>English as a Second Language for College and Careers (High-Interm</t>
  </si>
  <si>
    <t>40963</t>
  </si>
  <si>
    <t>English as a Second Language for College and Careers (Advanced)</t>
  </si>
  <si>
    <t>174 rows</t>
  </si>
  <si>
    <t>Total awards</t>
  </si>
  <si>
    <t>AWARD_TYPE</t>
  </si>
  <si>
    <t>TOP_CODE</t>
  </si>
  <si>
    <t>TOP_TITLE</t>
  </si>
  <si>
    <t>VOCATIONAL_STATUS</t>
  </si>
  <si>
    <t>PROGRAM_TITLE</t>
  </si>
  <si>
    <t>SMRPRLE_PROGRAM</t>
  </si>
  <si>
    <t>SMRPRLE_PROGRAM_DESC</t>
  </si>
  <si>
    <t>DEG_CERT_LEVEL</t>
  </si>
  <si>
    <t>Vocational</t>
  </si>
  <si>
    <t>Bachelor in Science</t>
  </si>
  <si>
    <t>Biology</t>
  </si>
  <si>
    <t>Associate in Science-Transfer</t>
  </si>
  <si>
    <t>Associate in Arts-Transfer</t>
  </si>
  <si>
    <t>Business Administration 2.0</t>
  </si>
  <si>
    <t>Film, Television, and Electronic Media</t>
  </si>
  <si>
    <t>Studio Arts</t>
  </si>
  <si>
    <t>Public Health Science</t>
  </si>
  <si>
    <t>Early Childhood Education</t>
  </si>
  <si>
    <t>Nutrition and Dietetics</t>
  </si>
  <si>
    <t>Social Justice Studies</t>
  </si>
  <si>
    <t>Associate in Science</t>
  </si>
  <si>
    <t>General Studies: Humanities</t>
  </si>
  <si>
    <t>Associate in Arts</t>
  </si>
  <si>
    <t>AIR CONDITIONING &amp; REFRIGERATION TECHNOLOGY</t>
  </si>
  <si>
    <t>General Electrician</t>
  </si>
  <si>
    <t>PLUMBING TECHNOLOGY</t>
  </si>
  <si>
    <t>APPRENTICESHIP: SHEET METAL BUILDING TRADES</t>
  </si>
  <si>
    <t>Art: General</t>
  </si>
  <si>
    <t>Graphic and Interactive Design</t>
  </si>
  <si>
    <t>General Studies/Social Science</t>
  </si>
  <si>
    <t>Geographic Information Systems Technology</t>
  </si>
  <si>
    <t>Environmental Horticulture &amp; Design</t>
  </si>
  <si>
    <t>Environmental Horticulture and Design</t>
  </si>
  <si>
    <t>Certif of Achiev 45-89 Qtr</t>
  </si>
  <si>
    <t>CPA Examination Preparation</t>
  </si>
  <si>
    <t>Cert of Achiev 24-44.5</t>
  </si>
  <si>
    <t>Game Audio II</t>
  </si>
  <si>
    <t>Sound and Communication Installer</t>
  </si>
  <si>
    <t>Plumbing and Pipefitting Apprenticeship</t>
  </si>
  <si>
    <t>STEAMFITTING &amp; PIPEFITTING TECHNOLOGY</t>
  </si>
  <si>
    <t>Sheet Metal Building Trades</t>
  </si>
  <si>
    <t>Music Technology Pro Tools</t>
  </si>
  <si>
    <t>FH_CEC_1ULT</t>
  </si>
  <si>
    <t>General Diagnostic Ultrasound</t>
  </si>
  <si>
    <t>Certif of Compl 45-89 Qtr</t>
  </si>
  <si>
    <t>FH_CEA_1GIG</t>
  </si>
  <si>
    <t>Program Supervision and Mentoring</t>
  </si>
  <si>
    <t>Geographic Information Systems Technology II</t>
  </si>
  <si>
    <t>Geographic Information Systems Technology III</t>
  </si>
  <si>
    <t>CSU General Education-Breadth</t>
  </si>
  <si>
    <t>IGETC</t>
  </si>
  <si>
    <t>Cert of Achievement 12-23.5</t>
  </si>
  <si>
    <t>Bio-Health Diversity and Inclusion Leadership</t>
  </si>
  <si>
    <t>Geographic Information Systems Technology I</t>
  </si>
  <si>
    <t>Accounting Ethics</t>
  </si>
  <si>
    <t>Education Technology Specialist</t>
  </si>
  <si>
    <t>Emerging Educational Technology Leadership</t>
  </si>
  <si>
    <t>Graphic Design</t>
  </si>
  <si>
    <t>Interventional Pulmonology Assistant</t>
  </si>
  <si>
    <t>Introduction to Sports Medicine</t>
  </si>
  <si>
    <t>Infant and Toddler Development and Care</t>
  </si>
  <si>
    <t>Nanny, Child, and Family Studies</t>
  </si>
  <si>
    <t>Early Childhood Special Education</t>
  </si>
  <si>
    <t>Early Childhood Education Fundamentals</t>
  </si>
  <si>
    <t>Elementary After Care Education</t>
  </si>
  <si>
    <t>MIS SP re-submission: November 29, 2023</t>
  </si>
  <si>
    <t>California Community Colleges Chancellor's Office</t>
  </si>
  <si>
    <t>Program Awards Summary Report</t>
  </si>
  <si>
    <t>Annual 2022-2023</t>
  </si>
  <si>
    <t>Difference between submissions (11/30/2023)</t>
  </si>
  <si>
    <t>Foothill CCD Total</t>
  </si>
  <si>
    <t>Deanza Total</t>
  </si>
  <si>
    <t xml:space="preserve">Associate in Science for Transfer (A.S.-T) Degree           </t>
  </si>
  <si>
    <t xml:space="preserve">Associate in Arts for Transfer (A.A.-T) Degree              </t>
  </si>
  <si>
    <t xml:space="preserve">Associate of Science (A.S.) degree                          </t>
  </si>
  <si>
    <t xml:space="preserve">Associate of Arts (A.A.) degree                             </t>
  </si>
  <si>
    <t xml:space="preserve">Certificate requiring 30 to &lt; 60 semester units             </t>
  </si>
  <si>
    <t xml:space="preserve">Certificate requiring 16 to fewer than 30 semester units    </t>
  </si>
  <si>
    <t xml:space="preserve">Certificate requiring 8 to fewer than 16 semester units     </t>
  </si>
  <si>
    <t xml:space="preserve">Noncredit award requiring from 288 to &lt; 480 hours           </t>
  </si>
  <si>
    <t xml:space="preserve">Noncredit award requiring from 192 to &lt; 288 hours           </t>
  </si>
  <si>
    <t xml:space="preserve">Noncredit award requiring from 144 to &lt; 192 hours           </t>
  </si>
  <si>
    <t xml:space="preserve">Noncredit award requiring from 96 to &lt; 144 hours            </t>
  </si>
  <si>
    <t xml:space="preserve">Noncredit award requiring from 48 to &lt; 96 hours             </t>
  </si>
  <si>
    <t>Foothill Total</t>
  </si>
  <si>
    <t xml:space="preserve">Baccalaureate of Science (B.S.) degree                      </t>
  </si>
  <si>
    <t>Report Run Date As Of : 11/29/2023 11:40:48 AM</t>
  </si>
  <si>
    <t>Report Run Date As Of : 11/30/2023 6:58:33 AM</t>
  </si>
  <si>
    <t>(blank)</t>
  </si>
  <si>
    <t>Student total headcount by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</si>
</sst>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.75"/>
      <color rgb="FF000000"/>
      <name val="Times New Roman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9.75"/>
      <color rgb="FF00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wrapText="1"/>
    </xf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2" fillId="0" borderId="0" xfId="0" applyFont="1"/>
    <xf numFmtId="9" fontId="0" fillId="0" borderId="0" xfId="0" applyNumberFormat="1"/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164" fontId="0" fillId="0" borderId="0" xfId="1" applyNumberFormat="1" applyFont="1"/>
    <xf numFmtId="165" fontId="0" fillId="0" borderId="0" xfId="2" applyNumberFormat="1" applyFont="1"/>
    <xf numFmtId="0" fontId="5" fillId="0" borderId="0" xfId="0" applyNumberFormat="1" applyFont="1" applyAlignment="1" applyProtection="1">
      <alignment horizontal="left" vertical="top" wrapText="1" readingOrder="1"/>
    </xf>
    <xf numFmtId="49" fontId="6" fillId="5" borderId="1" xfId="0" applyNumberFormat="1" applyFont="1" applyFill="1" applyBorder="1" applyAlignment="1" applyProtection="1">
      <alignment horizontal="left" vertical="center" readingOrder="1"/>
    </xf>
    <xf numFmtId="49" fontId="7" fillId="6" borderId="1" xfId="0" applyNumberFormat="1" applyFont="1" applyFill="1" applyBorder="1" applyAlignment="1" applyProtection="1">
      <alignment horizontal="left" vertical="center" wrapText="1" readingOrder="1"/>
    </xf>
    <xf numFmtId="49" fontId="6" fillId="6" borderId="1" xfId="0" applyNumberFormat="1" applyFont="1" applyFill="1" applyBorder="1" applyAlignment="1" applyProtection="1">
      <alignment horizontal="left" vertical="center" readingOrder="1"/>
    </xf>
    <xf numFmtId="3" fontId="6" fillId="7" borderId="1" xfId="0" applyNumberFormat="1" applyFont="1" applyFill="1" applyBorder="1" applyAlignment="1" applyProtection="1">
      <alignment horizontal="right" vertical="center" readingOrder="1"/>
    </xf>
    <xf numFmtId="49" fontId="6" fillId="4" borderId="1" xfId="0" applyNumberFormat="1" applyFont="1" applyFill="1" applyBorder="1" applyAlignment="1" applyProtection="1">
      <alignment horizontal="left" vertical="center" readingOrder="1"/>
    </xf>
    <xf numFmtId="3" fontId="6" fillId="4" borderId="1" xfId="0" applyNumberFormat="1" applyFont="1" applyFill="1" applyBorder="1" applyAlignment="1" applyProtection="1">
      <alignment horizontal="right" vertical="center" readingOrder="1"/>
    </xf>
    <xf numFmtId="49" fontId="6" fillId="6" borderId="1" xfId="0" applyNumberFormat="1" applyFont="1" applyFill="1" applyBorder="1" applyAlignment="1" applyProtection="1">
      <alignment horizontal="left" vertical="center" readingOrder="1"/>
    </xf>
    <xf numFmtId="3" fontId="6" fillId="6" borderId="1" xfId="0" applyNumberFormat="1" applyFont="1" applyFill="1" applyBorder="1" applyAlignment="1" applyProtection="1">
      <alignment horizontal="right" vertical="center" readingOrder="1"/>
    </xf>
    <xf numFmtId="49" fontId="6" fillId="4" borderId="1" xfId="0" applyNumberFormat="1" applyFont="1" applyFill="1" applyBorder="1" applyAlignment="1" applyProtection="1">
      <alignment horizontal="left" vertical="center" readingOrder="1"/>
    </xf>
    <xf numFmtId="0" fontId="8" fillId="0" borderId="0" xfId="0" applyNumberFormat="1" applyFont="1" applyAlignment="1" applyProtection="1">
      <alignment horizontal="left" vertical="top" wrapText="1" readingOrder="1"/>
    </xf>
    <xf numFmtId="3" fontId="6" fillId="5" borderId="1" xfId="0" applyNumberFormat="1" applyFont="1" applyFill="1" applyBorder="1" applyAlignment="1" applyProtection="1">
      <alignment horizontal="right" vertical="center" readingOrder="1"/>
    </xf>
    <xf numFmtId="3" fontId="6" fillId="5" borderId="1" xfId="0" applyNumberFormat="1" applyFont="1" applyFill="1" applyBorder="1" applyAlignment="1" applyProtection="1">
      <alignment horizontal="right" vertical="center" readingOrder="1"/>
    </xf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0">
    <dxf>
      <numFmt numFmtId="0" formatCode="General"/>
    </dxf>
    <dxf>
      <numFmt numFmtId="164" formatCode="_(* #,##0_);_(* \(#,##0\);_(* &quot;-&quot;??_);_(@_)"/>
    </dxf>
    <dxf>
      <numFmt numFmtId="0" formatCode="General"/>
    </dxf>
    <dxf>
      <numFmt numFmtId="164" formatCode="_(* #,##0_);_(* \(#,##0\);_(* &quot;-&quot;??_);_(@_)"/>
    </dxf>
    <dxf>
      <numFmt numFmtId="0" formatCode="General"/>
    </dxf>
    <dxf>
      <numFmt numFmtId="164" formatCode="_(* #,##0_);_(* \(#,##0\);_(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5" formatCode="0.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3" formatCode="0%"/>
    </dxf>
    <dxf>
      <numFmt numFmtId="0" formatCode="General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5194.38567210648" createdVersion="6" refreshedVersion="6" minRefreshableVersion="3" recordCount="174" xr:uid="{71A7D45F-0174-4BB8-8F99-45F3A4A251A5}">
  <cacheSource type="worksheet">
    <worksheetSource name="Table9"/>
  </cacheSource>
  <cacheFields count="14">
    <cacheField name="College" numFmtId="0">
      <sharedItems/>
    </cacheField>
    <cacheField name="TOP Code " numFmtId="49">
      <sharedItems/>
    </cacheField>
    <cacheField name="TOP Title" numFmtId="0">
      <sharedItems count="76">
        <s v="Transfer Studies"/>
        <s v="Electrical"/>
        <s v="Psychology, General"/>
        <s v="Business Administration"/>
        <s v="Dental Hygienist"/>
        <s v="Health Occupations, General"/>
        <s v="Social Sciences, General"/>
        <s v="Educational Technology"/>
        <s v="Speech Communication"/>
        <s v="Mathematics, General"/>
        <s v="Preshool Age Children"/>
        <s v="Sociology"/>
        <s v="Computer Science (Transfer)"/>
        <s v="Economics"/>
        <s v="Veterinary Technician (Licensed)"/>
        <s v="Child and Adolescent Development"/>
        <s v="Environmental Control Technology"/>
        <s v="Accounting"/>
        <s v="Other Education"/>
        <s v="Kinesiology"/>
        <s v="Respiratory Care/Therapy"/>
        <s v="Sheet Metal and Structural Metal"/>
        <s v="Plumbing, Pipefitting and Steamfitting"/>
        <s v="Biological and Physical Sciences (and Mathematics)"/>
        <s v="Graphic Art and Design"/>
        <s v="Radiologic Technology"/>
        <s v="Biology, General"/>
        <s v="Political Science"/>
        <s v="Paramedic"/>
        <s v="Child Development/Early Care and Education"/>
        <s v="Geographic Information Systems"/>
        <s v="English"/>
        <s v="E-Commerce (Business emphasis)"/>
        <s v="Computer Software Development"/>
        <s v="Anthropology"/>
        <s v="Commercial Music"/>
        <s v="Other Humanities"/>
        <s v="Children with Special Needs"/>
        <s v="Social Justice: General"/>
        <s v="Television (including combined TV/Film/Video)"/>
        <s v="Engineering, General (requires Calculus) (Transfer)"/>
        <s v="Pharmacy Technology"/>
        <s v="Japanese"/>
        <s v="The School Age Child"/>
        <s v="Horticulture"/>
        <s v="Art"/>
        <s v="English as a Second Language - Integrated"/>
        <s v="Physics, General"/>
        <s v="History"/>
        <s v="Cinematography"/>
        <s v="Dental Assistant"/>
        <s v="Chemistry, General"/>
        <s v="Music"/>
        <s v="Spanish"/>
        <s v="English as a Second Language - Speaking/Listening"/>
        <s v="Computer Infrastructure and Support"/>
        <s v="Fine Arts, General"/>
        <s v="Dramatic Arts"/>
        <s v="Philosophy"/>
        <s v="Community Health Care Worker"/>
        <s v="Global Studies"/>
        <s v="Humanities"/>
        <s v="Geography"/>
        <s v="Website Design and Development"/>
        <s v="Physical Education"/>
        <s v="Fitness Trainer"/>
        <s v="Technical Theater"/>
        <s v="Commercial Art"/>
        <s v="Computer Networking"/>
        <s v="Child Development Administration and Management"/>
        <s v="Women's Studies"/>
        <s v="Electronic Game Design"/>
        <s v="Athletic Training and Sports Medicine"/>
        <s v="Nutrition, Foods and Culinary Arts"/>
        <s v="Film Studies"/>
        <s v="Information Technology, General"/>
      </sharedItems>
    </cacheField>
    <cacheField name="Vocational Status" numFmtId="0">
      <sharedItems/>
    </cacheField>
    <cacheField name="Unique Code" numFmtId="49">
      <sharedItems/>
    </cacheField>
    <cacheField name="Program Banner Code" numFmtId="0">
      <sharedItems/>
    </cacheField>
    <cacheField name="Program Banner Title" numFmtId="0">
      <sharedItems count="149">
        <s v="Full IGETC Certification: CSU"/>
        <s v="Inside Wireman"/>
        <s v="Full IGETC Certification: UC"/>
        <s v="Full GE Breadth Certification"/>
        <s v="Psychology for Transfer"/>
        <s v="Business Admin  for Transfer"/>
        <s v="Dental Hygiene"/>
        <s v="Public Health Sci for Transfer"/>
        <s v="Gen Stud: Social Science"/>
        <s v="Online and Blended Instruction"/>
        <s v="Comm Studies for Transfer"/>
        <s v="Mathematics for Transfer"/>
        <s v="Early Child Eductn Fundamenals"/>
        <s v="Sociology for Transfer"/>
        <s v="Computer Science for Transfer"/>
        <s v="Economics for Transfer"/>
        <s v="Residential Wireman"/>
        <s v="Veterinary Technology"/>
        <s v="Chld &amp; Adolescent Dev-Transfer"/>
        <s v="Appr:Air Conditng &amp; Refrig Tec"/>
        <s v="Psychology"/>
        <s v="Appr:Sound and Comm Installer"/>
        <s v="Accounting"/>
        <s v="Makerspace Coordinator"/>
        <s v="Kinesiology for Transfer"/>
        <s v="Respiratory Therapy"/>
        <s v="Business Administration"/>
        <s v="Communication Studies I"/>
        <s v="Appr: Sheet Metal Bldg Trades"/>
        <s v="Appr:Steamfitng&amp;Pipefiting Tec"/>
        <s v="Computer Science"/>
        <s v="Communication Studies"/>
        <s v="Bio-Health Divrsty&amp;Incl Ldrshp"/>
        <s v="Appr:Plumbing Technology"/>
        <s v="Graphic Interactive Design"/>
        <s v="Radiologic Technology"/>
        <s v="Biology for Transfer"/>
        <s v="Education Technology Specialst"/>
        <s v="Political Science for Transfer"/>
        <s v="Paramedic"/>
        <s v="Child Development"/>
        <s v="Sociology"/>
        <s v="Geographic Inform Syst Techn I"/>
        <s v="General Studies: Science"/>
        <s v="STEAM Instructional Leadership"/>
        <s v="English for Transfer"/>
        <s v="Digital Marketing"/>
        <s v="Advanced Software Development"/>
        <s v="Anthropology for Transfer"/>
        <s v="Music Technology"/>
        <s v="Communication Studies II"/>
        <s v="Humanities"/>
        <s v="Business Adm For Transfer 2.0"/>
        <s v="Early Child Special Education"/>
        <s v="Social Justice Studies Trnsfr"/>
        <s v="Film,TV &amp; Elec Media-Transfer"/>
        <s v="Software Development in Java"/>
        <s v="Biological Sciences"/>
        <s v="Engineering"/>
        <s v="Pharmacy Technician"/>
        <s v="Mathematics"/>
        <s v="CPA Exam Prep-CEA"/>
        <s v="Software Development in Python"/>
        <s v="Japanese"/>
        <s v="Interventional Pulmonary  Asst"/>
        <s v="Elementry After Care Education"/>
        <s v="Early Chid Educ for Transfer"/>
        <s v="Envirn Horticulture Design"/>
        <s v="Art"/>
        <s v="Geographic Inform Syst Tech II"/>
        <s v="English as a Second Language-Intermediate"/>
        <s v="Appr:Plumbing&amp;Pipefitting-CEA"/>
        <s v="Geographic Inform System Techn"/>
        <s v="Physics for Transfer"/>
        <s v="Appr:Plumbing/Pipefitting/Pipe"/>
        <s v="History for Transfer"/>
        <s v="Anthropology"/>
        <s v="Studio Arts for Transfer"/>
        <s v="Photography"/>
        <s v="Dental Assisting"/>
        <s v="Chemistry"/>
        <s v="Music History &amp; Literature"/>
        <s v="Graphic Design CEA"/>
        <s v="Spanish"/>
        <s v="Veterinary Assisting"/>
        <s v="English"/>
        <s v="Bridge to College ESL Pathway"/>
        <s v="Cloud Computing"/>
        <s v="Art History for Transfer"/>
        <s v="Theatre Arts for Transfer"/>
        <s v="Philosophy for Transfer"/>
        <s v="Music: General"/>
        <s v="Community Health Worker"/>
        <s v="Global Studies for Transfer"/>
        <s v="Software Development in C++"/>
        <s v="Emerging Educational Technolog"/>
        <s v="Physics"/>
        <s v="English as a Second Language-Beginning"/>
        <s v="Graphic and Interactive Dsgn"/>
        <s v="Geographic Inform Syst Tec III"/>
        <s v="Art History"/>
        <s v="Geography for Transfer"/>
        <s v="Env Hort and Design"/>
        <s v="Inside Wireman AS"/>
        <s v="Mus Tech: Pro Tools"/>
        <s v="Economics"/>
        <s v="Web Design"/>
        <s v="Physical Education"/>
        <s v="Personal Trainer"/>
        <s v="Theatre Technology"/>
        <s v="Theatre Arts"/>
        <s v="Illustration"/>
        <s v="Child Development Teacher"/>
        <s v="Landscape Technician"/>
        <s v="Data Analytics"/>
        <s v="Enterprise Networking"/>
        <s v="Electronic Music"/>
        <s v="Infant Toddler Devt &amp; Care"/>
        <s v="Philosophy"/>
        <s v="History"/>
        <s v="Program Supervi and Mentor"/>
        <s v="Biochemistry"/>
        <s v="Women Studies"/>
        <s v="Geography- AS"/>
        <s v="Political Science"/>
        <s v="English as a Second Language for College and Careers (High-Interm"/>
        <s v="Financial Accounting"/>
        <s v="Bookkeeping"/>
        <s v="Game Audio"/>
        <s v="Cybersecurity"/>
        <s v="Art- CEA"/>
        <s v="Audio Post Production"/>
        <s v="Songwriting"/>
        <s v="Acting"/>
        <s v="Spanish for Transfer"/>
        <s v="Sports Medicine"/>
        <s v="Introduction to Sports Medicin"/>
        <s v="Nutrition&amp;Dietetics for Transf"/>
        <s v="IGETC CSU"/>
        <s v="English as a Second Language for College and Careers (Advanced)"/>
        <s v="Payroll Preparation"/>
        <s v="Accounting Ethics-CEA"/>
        <s v="Film, TV &amp; Electronic Media"/>
        <s v="Game Audio I"/>
        <s v="Network Computing"/>
        <s v="Graphic and Interactive Desi"/>
        <s v="Nanny, Child &amp; Family Studies"/>
        <s v="Geography"/>
        <s v="Transfer Studies-CSU"/>
      </sharedItems>
    </cacheField>
    <cacheField name="Award Type" numFmtId="0">
      <sharedItems count="6">
        <s v="4-Credit Certificate, SCFF"/>
        <s v="2-Associate Degree for Transfer"/>
        <s v="1-Baccalaureate Degree"/>
        <s v="3-Associate Degree"/>
        <s v="5-Credit Certificate, N/A SCFF"/>
        <s v="6-Noncredit Certificate"/>
      </sharedItems>
    </cacheField>
    <cacheField name="2020-21" numFmtId="0">
      <sharedItems containsSemiMixedTypes="0" containsString="0" containsNumber="1" containsInteger="1" minValue="0" maxValue="283"/>
    </cacheField>
    <cacheField name="2021-22" numFmtId="0">
      <sharedItems containsSemiMixedTypes="0" containsString="0" containsNumber="1" containsInteger="1" minValue="0" maxValue="250"/>
    </cacheField>
    <cacheField name="2022-23" numFmtId="0">
      <sharedItems containsSemiMixedTypes="0" containsString="0" containsNumber="1" containsInteger="1" minValue="0" maxValue="186"/>
    </cacheField>
    <cacheField name="3-Year Average" numFmtId="1">
      <sharedItems containsSemiMixedTypes="0" containsString="0" containsNumber="1" minValue="0.33333333333333331" maxValue="239.66666666666666"/>
    </cacheField>
    <cacheField name="Last 2-Year Change" numFmtId="0">
      <sharedItems containsSemiMixedTypes="0" containsString="0" containsNumber="1" containsInteger="1" minValue="-73" maxValue="47"/>
    </cacheField>
    <cacheField name="Last 2-Year Percent Change" numFmtId="9">
      <sharedItems containsMixedTypes="1" containsNumber="1" minValue="-1" maxValue="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5260.30960104167" createdVersion="6" refreshedVersion="6" minRefreshableVersion="3" recordCount="171" xr:uid="{4AEECC52-17E5-49A2-B924-ECDC2565B6A5}">
  <cacheSource type="worksheet">
    <worksheetSource name="Table1"/>
  </cacheSource>
  <cacheFields count="14">
    <cacheField name="AWARD_TYPE" numFmtId="49">
      <sharedItems/>
    </cacheField>
    <cacheField name="TOP_CODE" numFmtId="49">
      <sharedItems/>
    </cacheField>
    <cacheField name="TOP_TITLE" numFmtId="49">
      <sharedItems count="76">
        <s v="Transfer Studies"/>
        <s v="Electrical"/>
        <s v="Psychology, General"/>
        <s v="Business Administration"/>
        <s v="Dental Hygienist"/>
        <s v="Health Occupations, General"/>
        <s v="Social Sciences, General"/>
        <s v="Educational Technology"/>
        <s v="Speech Communication"/>
        <s v="Mathematics, General"/>
        <s v="Preshool Age Children"/>
        <s v="Sociology"/>
        <s v="Computer Science (Transfer)"/>
        <s v="Economics"/>
        <s v="Veterinary Technician (Licensed)"/>
        <s v="Child and Adolescent Development"/>
        <s v="Environmental Control Technology"/>
        <s v="Accounting"/>
        <s v="Kinesiology"/>
        <s v="Other Education"/>
        <s v="Respiratory Care/Therapy"/>
        <s v="Sheet Metal and Structural Metal"/>
        <s v="Plumbing, Pipefitting and Steamfitting"/>
        <s v="Graphic Art and Design"/>
        <s v="Biological and Physical Sciences (and Mathematics)"/>
        <s v="Radiologic Technology"/>
        <s v="Biology, General"/>
        <s v="Political Science"/>
        <s v="Child Development/Early Care and Education"/>
        <s v="Paramedic"/>
        <s v="Geographic Information Systems"/>
        <s v="English"/>
        <s v="E-Commerce (Business emphasis)"/>
        <s v="Anthropology"/>
        <s v="Computer Software Development"/>
        <s v="Commercial Music"/>
        <s v="Other Humanities"/>
        <s v="Children with Special Needs"/>
        <s v="Social Justice: General"/>
        <s v="Television (including combined TV/Film/Video)"/>
        <s v="Pharmacy Technology"/>
        <s v="Engineering, General (requires Calculus) (Transfer)"/>
        <s v="Japanese"/>
        <s v="The School Age Child"/>
        <s v="Art"/>
        <s v="Horticulture"/>
        <s v="English as a Second Language - Integrated"/>
        <s v="Physics, General"/>
        <s v="History"/>
        <s v="Cinematography"/>
        <s v="Chemistry, General"/>
        <s v="Dental Assistant"/>
        <s v="Spanish"/>
        <s v="Music"/>
        <s v="English as a Second Language - Speaking/Listening"/>
        <s v="Fine Arts, General"/>
        <s v="Dramatic Arts"/>
        <s v="Philosophy"/>
        <s v="Computer Infrastructure and Support"/>
        <s v="Global Studies"/>
        <s v="Humanities"/>
        <s v="Community Health Care Worker"/>
        <s v="Geography"/>
        <s v="Physical Education"/>
        <s v="Technical Theater"/>
        <s v="Fitness Trainer"/>
        <s v="Website Design and Development"/>
        <s v="Commercial Art"/>
        <s v="Computer Networking"/>
        <s v="Women's Studies"/>
        <s v="Child Development Administration and Management"/>
        <s v="Nutrition, Foods and Culinary Arts"/>
        <s v="Athletic Training and Sports Medicine"/>
        <s v="Electronic Game Design"/>
        <s v="Film Studies"/>
        <s v="Information Technology, General"/>
      </sharedItems>
    </cacheField>
    <cacheField name="VOCATIONAL_STATUS" numFmtId="0">
      <sharedItems containsBlank="1"/>
    </cacheField>
    <cacheField name="PROGRAM_TITLE" numFmtId="49">
      <sharedItems count="126">
        <s v="IGETC"/>
        <s v="Inside Wireman"/>
        <s v="CSU General Education-Breadth"/>
        <s v="Psychology"/>
        <s v="Business Administration"/>
        <s v="Dental Hygiene"/>
        <s v="Sound and Communication Installer"/>
        <s v="Public Health Science"/>
        <s v="General Studies/Social Science"/>
        <s v="Online and Blended Instruction"/>
        <s v="Communication Studies"/>
        <s v="Mathematics"/>
        <s v="Early Childhood Education Fundamentals"/>
        <s v="Sociology"/>
        <s v="Computer Science"/>
        <s v="Economics"/>
        <s v="Residential Wireman"/>
        <s v="Veterinary Technology"/>
        <s v="Child and Adolescent Development"/>
        <s v="AIR CONDITIONING &amp; REFRIGERATION TECHNOLOGY"/>
        <s v="Accounting"/>
        <s v="Kinesiology"/>
        <s v="Makerspace Coordinator"/>
        <s v="Respiratory Therapy"/>
        <s v="Communication Studies I"/>
        <s v="Sheet Metal Building Trades"/>
        <s v="STEAMFITTING &amp; PIPEFITTING TECHNOLOGY"/>
        <s v="Graphic and Interactive Design"/>
        <s v="Bio-Health Diversity and Inclusion Leadership"/>
        <s v="PLUMBING TECHNOLOGY"/>
        <s v="Radiologic Technology"/>
        <s v="Biology"/>
        <s v="Education Technology Specialist"/>
        <s v="Political Science"/>
        <s v="Child Development Teacher"/>
        <s v="Paramedic"/>
        <s v="General Studies: Science"/>
        <s v="Geographic Information Systems Technology I"/>
        <s v="STEAM Instructional Leadership"/>
        <s v="English"/>
        <s v="Digital Marketing"/>
        <s v="Anthropology"/>
        <s v="Advanced Software Development"/>
        <s v="Music Technology"/>
        <s v="Communication Studies II"/>
        <s v="Humanities"/>
        <s v="Business Administration 2.0"/>
        <s v="Early Childhood Special Education"/>
        <s v="Social Justice Studies"/>
        <s v="Film, Television, and Electronic Media"/>
        <s v="Software Development in Java"/>
        <s v="Pharmacy Technician"/>
        <s v="Biological Sciences"/>
        <s v="Engineering"/>
        <s v="Japanese"/>
        <s v="CPA Examination Preparation"/>
        <s v="Software Development in Python"/>
        <s v="Interventional Pulmonology Assistant"/>
        <s v="Elementary After Care Education"/>
        <s v="Early Childhood Education"/>
        <s v="Art: General"/>
        <s v="Environmental Horticulture &amp; Design"/>
        <s v="Geographic Information Systems Technology II"/>
        <s v="English as a Second Language-Intermediate"/>
        <s v="Geographic Information Systems Technology"/>
        <s v="Plumbing and Pipefitting Apprenticeship"/>
        <s v="Physics"/>
        <s v="History"/>
        <s v="Photography"/>
        <s v="Studio Arts"/>
        <s v="Chemistry"/>
        <s v="Dental Assisting"/>
        <s v="Graphic Design"/>
        <s v="Spanish"/>
        <s v="Music History &amp; Literature"/>
        <s v="Veterinary Assisting"/>
        <s v="Bridge to College ESL Pathway"/>
        <s v="Art History"/>
        <s v="Theatre Arts"/>
        <s v="Philosophy"/>
        <s v="Cloud Computing"/>
        <s v="Global Studies"/>
        <s v="General Studies: Humanities"/>
        <s v="Music: General"/>
        <s v="Community Health Worker"/>
        <s v="Software Development in C++"/>
        <s v="Emerging Educational Technology Leadership"/>
        <s v="English as a Second Language-Beginning"/>
        <s v="Geographic Information Systems Technology III"/>
        <s v="Geography"/>
        <s v="General Electrician"/>
        <s v="Environmental Horticulture and Design"/>
        <s v="Music Technology Pro Tools"/>
        <s v="Physical Education"/>
        <s v="Theatre Technology"/>
        <s v="Personal Trainer"/>
        <s v="Landscape Technician"/>
        <s v="Web Design"/>
        <s v="Illustration"/>
        <s v="Enterprise Networking"/>
        <s v="Data Analytics"/>
        <s v="Electronic Music"/>
        <s v="Infant and Toddler Development and Care"/>
        <s v="Biochemistry"/>
        <s v="Women's Studies"/>
        <s v="Acting"/>
        <s v="Program Supervision and Mentoring"/>
        <s v="English as a Second Language for College and Careers (High-Interm"/>
        <s v="Nutrition and Dietetics"/>
        <s v="Sports Medicine"/>
        <s v="Financial Accounting"/>
        <s v="Game Audio II"/>
        <s v="Cybersecurity"/>
        <s v="Art"/>
        <s v="Bookkeeping"/>
        <s v="Audio Post Production"/>
        <s v="Songwriting"/>
        <s v="Introduction to Sports Medicine"/>
        <s v="English as a Second Language for College and Careers (Advanced)"/>
        <s v="APPRENTICESHIP: SHEET METAL BUILDING TRADES"/>
        <s v="Graphic Art and Design"/>
        <s v="Accounting Ethics"/>
        <s v="Payroll Preparation"/>
        <s v="Game Audio I"/>
        <s v="Network Computing"/>
        <s v="Nanny, Child, and Family Studies"/>
      </sharedItems>
    </cacheField>
    <cacheField name="SMRPRLE_PROGRAM" numFmtId="0">
      <sharedItems containsBlank="1"/>
    </cacheField>
    <cacheField name="SMRPRLE_PROGRAM_DESC" numFmtId="0">
      <sharedItems containsBlank="1"/>
    </cacheField>
    <cacheField name="DEG_CERT_LEVEL" numFmtId="0">
      <sharedItems containsBlank="1" count="10">
        <s v="Certif of Achiev 45-89 Qtr"/>
        <s v="Cert of Achiev 24-44.5"/>
        <s v="Associate in Arts-Transfer"/>
        <s v="Associate in Science-Transfer"/>
        <s v="Bachelor in Science"/>
        <s v="Associate in Arts"/>
        <s v="Cert of Achievement 12-23.5"/>
        <s v="Associate in Science"/>
        <m/>
        <s v="Certif of Compl 45-89 Qtr"/>
      </sharedItems>
    </cacheField>
    <cacheField name="2020-21" numFmtId="164">
      <sharedItems containsSemiMixedTypes="0" containsString="0" containsNumber="1" containsInteger="1" minValue="0" maxValue="283"/>
    </cacheField>
    <cacheField name="2021-22" numFmtId="164">
      <sharedItems containsSemiMixedTypes="0" containsString="0" containsNumber="1" containsInteger="1" minValue="0" maxValue="250"/>
    </cacheField>
    <cacheField name="2022-23" numFmtId="164">
      <sharedItems containsSemiMixedTypes="0" containsString="0" containsNumber="1" containsInteger="1" minValue="0" maxValue="187"/>
    </cacheField>
    <cacheField name="3-Year Average" numFmtId="164">
      <sharedItems containsSemiMixedTypes="0" containsString="0" containsNumber="1" minValue="0.33333333333333331" maxValue="240"/>
    </cacheField>
    <cacheField name="Last 2-Year Change" numFmtId="164">
      <sharedItems containsSemiMixedTypes="0" containsString="0" containsNumber="1" containsInteger="1" minValue="-63" maxValue="26"/>
    </cacheField>
    <cacheField name="Last 2-Year Percent Change" numFmtId="165">
      <sharedItems containsMixedTypes="1" containsNumber="1" minValue="-1" maxValue="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">
  <r>
    <s v="FH"/>
    <s v="490110"/>
    <x v="0"/>
    <s v="N"/>
    <s v="19160"/>
    <s v="FH_CEA_1IGC"/>
    <x v="0"/>
    <x v="0"/>
    <n v="283"/>
    <n v="250"/>
    <n v="186"/>
    <n v="239.66666666666666"/>
    <n v="-64"/>
    <n v="-0.25600000000000001"/>
  </r>
  <r>
    <s v="FH"/>
    <s v="095220"/>
    <x v="1"/>
    <s v="V"/>
    <s v="20084"/>
    <s v="FH_CEA_1EIW"/>
    <x v="1"/>
    <x v="0"/>
    <n v="118"/>
    <n v="150"/>
    <n v="126"/>
    <n v="131.33333333333334"/>
    <n v="-24"/>
    <n v="-0.16"/>
  </r>
  <r>
    <s v="FH"/>
    <s v="490110"/>
    <x v="0"/>
    <s v="N"/>
    <s v="19160"/>
    <s v="FH_CEA_1ICU"/>
    <x v="2"/>
    <x v="0"/>
    <n v="181"/>
    <n v="122"/>
    <n v="62"/>
    <n v="121.66666666666667"/>
    <n v="-60"/>
    <n v="-0.49180327868852458"/>
  </r>
  <r>
    <s v="FH"/>
    <s v="490110"/>
    <x v="0"/>
    <s v="N"/>
    <s v="19159"/>
    <s v="FH_CEA_1IDC"/>
    <x v="3"/>
    <x v="0"/>
    <n v="160"/>
    <n v="122"/>
    <n v="69"/>
    <n v="117"/>
    <n v="-53"/>
    <n v="-0.4344262295081967"/>
  </r>
  <r>
    <s v="FH"/>
    <s v="200100"/>
    <x v="2"/>
    <s v="N"/>
    <s v="30914"/>
    <s v="FH_AA_1PYT"/>
    <x v="4"/>
    <x v="1"/>
    <n v="135"/>
    <n v="97"/>
    <n v="75"/>
    <n v="102.33333333333333"/>
    <n v="-22"/>
    <n v="-0.22680412371134021"/>
  </r>
  <r>
    <s v="FH"/>
    <s v="050500"/>
    <x v="3"/>
    <s v="V"/>
    <s v="33002"/>
    <s v="FH_AS_1BAT"/>
    <x v="5"/>
    <x v="1"/>
    <n v="114"/>
    <n v="99"/>
    <n v="67"/>
    <n v="93.333333333333329"/>
    <n v="-32"/>
    <n v="-0.32323232323232326"/>
  </r>
  <r>
    <s v="FH"/>
    <s v="124020"/>
    <x v="4"/>
    <s v="V"/>
    <s v="34003"/>
    <s v="FH_BS_1DH"/>
    <x v="6"/>
    <x v="2"/>
    <n v="73"/>
    <n v="76"/>
    <n v="54"/>
    <n v="67.666666666666671"/>
    <n v="-22"/>
    <n v="-0.28947368421052633"/>
  </r>
  <r>
    <s v="FH"/>
    <s v="120100"/>
    <x v="5"/>
    <s v="V"/>
    <s v="35504"/>
    <s v="FH_AS_1PHS"/>
    <x v="7"/>
    <x v="1"/>
    <n v="64"/>
    <n v="53"/>
    <n v="36"/>
    <n v="51"/>
    <n v="-17"/>
    <n v="-0.32075471698113206"/>
  </r>
  <r>
    <s v="FH"/>
    <s v="220100"/>
    <x v="6"/>
    <s v="N"/>
    <s v="06093"/>
    <s v="FH_AA_1GSS"/>
    <x v="8"/>
    <x v="3"/>
    <n v="70"/>
    <n v="53"/>
    <n v="25"/>
    <n v="49.333333333333336"/>
    <n v="-28"/>
    <n v="-0.52830188679245282"/>
  </r>
  <r>
    <s v="FH"/>
    <s v="086000"/>
    <x v="7"/>
    <s v="V"/>
    <s v="39888"/>
    <s v="FH_CEA_1ONL"/>
    <x v="9"/>
    <x v="4"/>
    <n v="54"/>
    <n v="40"/>
    <n v="25"/>
    <n v="39.666666666666664"/>
    <n v="-15"/>
    <n v="-0.375"/>
  </r>
  <r>
    <s v="FH"/>
    <s v="150600"/>
    <x v="8"/>
    <s v="N"/>
    <s v="33005"/>
    <s v="FH_AA_1CMT"/>
    <x v="10"/>
    <x v="1"/>
    <n v="61"/>
    <n v="28"/>
    <n v="29"/>
    <n v="39.333333333333336"/>
    <n v="1"/>
    <n v="3.5714285714285712E-2"/>
  </r>
  <r>
    <s v="FH"/>
    <s v="170100"/>
    <x v="9"/>
    <s v="N"/>
    <s v="32127"/>
    <s v="FH_AS_1MTT"/>
    <x v="11"/>
    <x v="1"/>
    <n v="42"/>
    <n v="29"/>
    <n v="29"/>
    <n v="33.333333333333336"/>
    <n v="0"/>
    <n v="0"/>
  </r>
  <r>
    <s v="FH"/>
    <s v="130540"/>
    <x v="10"/>
    <s v="V"/>
    <s v="39973"/>
    <s v="FH_CEA_1EC1"/>
    <x v="12"/>
    <x v="4"/>
    <n v="31"/>
    <n v="39"/>
    <n v="25"/>
    <n v="31.666666666666668"/>
    <n v="-14"/>
    <n v="-0.35897435897435898"/>
  </r>
  <r>
    <s v="FH"/>
    <s v="220800"/>
    <x v="11"/>
    <s v="N"/>
    <s v="30912"/>
    <s v="FH_AA_1SOT"/>
    <x v="13"/>
    <x v="1"/>
    <n v="42"/>
    <n v="31"/>
    <n v="21"/>
    <n v="31.333333333333332"/>
    <n v="-10"/>
    <n v="-0.32258064516129031"/>
  </r>
  <r>
    <s v="FH"/>
    <s v="070600"/>
    <x v="12"/>
    <s v="N"/>
    <s v="32359"/>
    <s v="FH_AS_1CST"/>
    <x v="14"/>
    <x v="1"/>
    <n v="27"/>
    <n v="32"/>
    <n v="27"/>
    <n v="28.666666666666668"/>
    <n v="-5"/>
    <n v="-0.15625"/>
  </r>
  <r>
    <s v="FH"/>
    <s v="220400"/>
    <x v="13"/>
    <s v="N"/>
    <s v="33001"/>
    <s v="FH_AA_1ECT"/>
    <x v="15"/>
    <x v="1"/>
    <n v="37"/>
    <n v="25"/>
    <n v="24"/>
    <n v="28.666666666666668"/>
    <n v="-1"/>
    <n v="-0.04"/>
  </r>
  <r>
    <s v="FH"/>
    <s v="095220"/>
    <x v="1"/>
    <s v="V"/>
    <s v="39838"/>
    <s v="FH_CEA_1ARW"/>
    <x v="16"/>
    <x v="4"/>
    <n v="59"/>
    <n v="20"/>
    <n v="6"/>
    <n v="28.333333333333332"/>
    <n v="-14"/>
    <n v="-0.7"/>
  </r>
  <r>
    <s v="FH"/>
    <s v="010210"/>
    <x v="14"/>
    <s v="V"/>
    <s v="06009"/>
    <s v="FH_AS_1VT"/>
    <x v="17"/>
    <x v="3"/>
    <n v="26"/>
    <n v="26"/>
    <n v="28"/>
    <n v="26.666666666666668"/>
    <n v="2"/>
    <n v="7.6923076923076927E-2"/>
  </r>
  <r>
    <s v="FH"/>
    <s v="130510"/>
    <x v="15"/>
    <s v="N"/>
    <s v="36735"/>
    <s v="FH_AA_1CDV"/>
    <x v="18"/>
    <x v="1"/>
    <n v="27"/>
    <n v="34"/>
    <n v="18"/>
    <n v="26.333333333333332"/>
    <n v="-16"/>
    <n v="-0.47058823529411764"/>
  </r>
  <r>
    <s v="FH"/>
    <s v="094600"/>
    <x v="16"/>
    <s v="V"/>
    <s v="33521"/>
    <s v="FH_CEA_1AC1"/>
    <x v="19"/>
    <x v="0"/>
    <n v="13"/>
    <n v="31"/>
    <n v="31"/>
    <n v="25"/>
    <n v="0"/>
    <n v="0"/>
  </r>
  <r>
    <s v="FH"/>
    <s v="200100"/>
    <x v="2"/>
    <s v="N"/>
    <s v="06090"/>
    <s v="FH_AA_1PSY"/>
    <x v="20"/>
    <x v="3"/>
    <n v="37"/>
    <n v="22"/>
    <n v="15"/>
    <n v="24.666666666666668"/>
    <n v="-7"/>
    <n v="-0.31818181818181818"/>
  </r>
  <r>
    <s v="FH"/>
    <s v="095220"/>
    <x v="1"/>
    <s v="V"/>
    <s v="39843"/>
    <s v="FH_CEA_1SCI"/>
    <x v="21"/>
    <x v="0"/>
    <n v="0"/>
    <n v="73"/>
    <n v="0"/>
    <n v="24.333333333333332"/>
    <n v="-73"/>
    <n v="-1"/>
  </r>
  <r>
    <s v="FH"/>
    <s v="050200"/>
    <x v="17"/>
    <s v="V"/>
    <s v="06014"/>
    <s v="FH_AA_1ACC"/>
    <x v="22"/>
    <x v="3"/>
    <n v="28"/>
    <n v="26"/>
    <n v="18"/>
    <n v="24"/>
    <n v="-8"/>
    <n v="-0.30769230769230771"/>
  </r>
  <r>
    <s v="FH"/>
    <s v="089900"/>
    <x v="18"/>
    <s v="V"/>
    <s v="37177"/>
    <s v="FH_CEA_1MKR"/>
    <x v="23"/>
    <x v="4"/>
    <n v="24"/>
    <n v="13"/>
    <n v="34"/>
    <n v="23.666666666666668"/>
    <n v="21"/>
    <n v="1.6153846153846154"/>
  </r>
  <r>
    <s v="FH"/>
    <s v="127000"/>
    <x v="19"/>
    <s v="N"/>
    <s v="32843"/>
    <s v="FH_AA_1KIT"/>
    <x v="24"/>
    <x v="1"/>
    <n v="27"/>
    <n v="28"/>
    <n v="16"/>
    <n v="23.666666666666668"/>
    <n v="-12"/>
    <n v="-0.42857142857142855"/>
  </r>
  <r>
    <s v="FH"/>
    <s v="121000"/>
    <x v="20"/>
    <s v="V"/>
    <s v="06068"/>
    <s v="FH_AS_1RET"/>
    <x v="25"/>
    <x v="3"/>
    <n v="24"/>
    <n v="23"/>
    <n v="23"/>
    <n v="23.333333333333332"/>
    <n v="0"/>
    <n v="0"/>
  </r>
  <r>
    <s v="FH"/>
    <s v="050500"/>
    <x v="3"/>
    <s v="V"/>
    <s v="06016"/>
    <s v="FH_AA_1BUS"/>
    <x v="26"/>
    <x v="3"/>
    <n v="31"/>
    <n v="22"/>
    <n v="16"/>
    <n v="23"/>
    <n v="-6"/>
    <n v="-0.27272727272727271"/>
  </r>
  <r>
    <s v="FH"/>
    <s v="150600"/>
    <x v="8"/>
    <s v="N"/>
    <s v="40239"/>
    <s v="FH_CEA_1CM1"/>
    <x v="27"/>
    <x v="4"/>
    <n v="32"/>
    <n v="23"/>
    <n v="11"/>
    <n v="22"/>
    <n v="-12"/>
    <n v="-0.52173913043478259"/>
  </r>
  <r>
    <s v="FH"/>
    <s v="095640"/>
    <x v="21"/>
    <s v="V"/>
    <s v="11830"/>
    <s v="FH_CEA_1SMB"/>
    <x v="28"/>
    <x v="0"/>
    <n v="61"/>
    <n v="0"/>
    <n v="2"/>
    <n v="21"/>
    <n v="2"/>
    <s v=" "/>
  </r>
  <r>
    <s v="FH"/>
    <s v="095230"/>
    <x v="22"/>
    <s v="V"/>
    <s v="33524"/>
    <s v="FH_CEA_1SP4"/>
    <x v="29"/>
    <x v="0"/>
    <n v="25"/>
    <n v="31"/>
    <n v="6"/>
    <n v="20.666666666666668"/>
    <n v="-25"/>
    <n v="-0.80645161290322576"/>
  </r>
  <r>
    <s v="FH"/>
    <s v="070600"/>
    <x v="12"/>
    <s v="N"/>
    <s v="06027"/>
    <s v="FH_AS_1CIS"/>
    <x v="30"/>
    <x v="3"/>
    <n v="25"/>
    <n v="18"/>
    <n v="18"/>
    <n v="20.333333333333332"/>
    <n v="0"/>
    <n v="0"/>
  </r>
  <r>
    <s v="FH"/>
    <s v="150600"/>
    <x v="8"/>
    <s v="N"/>
    <s v="06077"/>
    <s v="FH_AA_1COS"/>
    <x v="31"/>
    <x v="3"/>
    <n v="27"/>
    <n v="21"/>
    <n v="13"/>
    <n v="20.333333333333332"/>
    <n v="-8"/>
    <n v="-0.38095238095238093"/>
  </r>
  <r>
    <s v="FH"/>
    <s v="490200"/>
    <x v="23"/>
    <s v="N"/>
    <s v="39675"/>
    <s v="FH_CEA_1BHD"/>
    <x v="32"/>
    <x v="4"/>
    <n v="27"/>
    <n v="16"/>
    <n v="18"/>
    <n v="20.333333333333332"/>
    <n v="2"/>
    <n v="0.125"/>
  </r>
  <r>
    <s v="FH"/>
    <s v="095230"/>
    <x v="22"/>
    <s v="V"/>
    <s v="33522"/>
    <s v="FH_CEA_1PT2"/>
    <x v="33"/>
    <x v="0"/>
    <n v="19"/>
    <n v="30"/>
    <n v="11"/>
    <n v="20"/>
    <n v="-19"/>
    <n v="-0.6333333333333333"/>
  </r>
  <r>
    <s v="FH"/>
    <s v="103000"/>
    <x v="24"/>
    <s v="V"/>
    <s v="06051"/>
    <s v="FH_AA_1GID"/>
    <x v="34"/>
    <x v="3"/>
    <n v="25"/>
    <n v="20"/>
    <n v="15"/>
    <n v="20"/>
    <n v="-5"/>
    <n v="-0.25"/>
  </r>
  <r>
    <s v="FH"/>
    <s v="122500"/>
    <x v="25"/>
    <s v="V"/>
    <s v="06071"/>
    <s v="FH_AS_1RT"/>
    <x v="35"/>
    <x v="3"/>
    <n v="18"/>
    <n v="23"/>
    <n v="15"/>
    <n v="18.666666666666668"/>
    <n v="-8"/>
    <n v="-0.34782608695652173"/>
  </r>
  <r>
    <s v="FH"/>
    <s v="040100"/>
    <x v="26"/>
    <s v="N"/>
    <s v="35594"/>
    <s v="FH_AS_1BIT"/>
    <x v="36"/>
    <x v="1"/>
    <n v="25"/>
    <n v="14"/>
    <n v="16"/>
    <n v="18.333333333333332"/>
    <n v="2"/>
    <n v="0.14285714285714285"/>
  </r>
  <r>
    <s v="FH"/>
    <s v="086000"/>
    <x v="7"/>
    <s v="V"/>
    <s v="40842"/>
    <s v="FH_CEA_1ETS"/>
    <x v="37"/>
    <x v="4"/>
    <n v="0"/>
    <n v="26"/>
    <n v="27"/>
    <n v="17.666666666666668"/>
    <n v="1"/>
    <n v="3.8461538461538464E-2"/>
  </r>
  <r>
    <s v="FH"/>
    <s v="220700"/>
    <x v="27"/>
    <s v="N"/>
    <s v="33033"/>
    <s v="FH_AA_1PST"/>
    <x v="38"/>
    <x v="1"/>
    <n v="25"/>
    <n v="15"/>
    <n v="10"/>
    <n v="16.666666666666668"/>
    <n v="-5"/>
    <n v="-0.33333333333333331"/>
  </r>
  <r>
    <s v="FH"/>
    <s v="125100"/>
    <x v="28"/>
    <s v="V"/>
    <s v="06072"/>
    <s v="FH_AS_1PAR"/>
    <x v="39"/>
    <x v="3"/>
    <n v="25"/>
    <n v="15"/>
    <n v="9"/>
    <n v="16.333333333333332"/>
    <n v="-6"/>
    <n v="-0.4"/>
  </r>
  <r>
    <s v="FH"/>
    <s v="130500"/>
    <x v="29"/>
    <s v="V"/>
    <s v="06092"/>
    <s v="FH_AA_1CHD"/>
    <x v="40"/>
    <x v="3"/>
    <n v="16"/>
    <n v="14"/>
    <n v="19"/>
    <n v="16.333333333333332"/>
    <n v="5"/>
    <n v="0.35714285714285715"/>
  </r>
  <r>
    <s v="FH"/>
    <s v="095220"/>
    <x v="1"/>
    <s v="V"/>
    <s v="39843"/>
    <s v="FH_CEA_1SC1"/>
    <x v="21"/>
    <x v="0"/>
    <n v="0"/>
    <n v="0"/>
    <n v="47"/>
    <n v="15.666666666666666"/>
    <n v="47"/>
    <s v=" "/>
  </r>
  <r>
    <s v="FH"/>
    <s v="220800"/>
    <x v="11"/>
    <s v="N"/>
    <s v="06100"/>
    <s v="FH_AA_1SOC"/>
    <x v="41"/>
    <x v="3"/>
    <n v="21"/>
    <n v="20"/>
    <n v="6"/>
    <n v="15.666666666666666"/>
    <n v="-14"/>
    <n v="-0.7"/>
  </r>
  <r>
    <s v="FH"/>
    <s v="095220"/>
    <x v="1"/>
    <s v="V"/>
    <s v="39843"/>
    <s v="FH_CEA_1SC1"/>
    <x v="21"/>
    <x v="4"/>
    <n v="43"/>
    <n v="0"/>
    <n v="0"/>
    <n v="14.333333333333334"/>
    <n v="0"/>
    <s v=" "/>
  </r>
  <r>
    <s v="FH"/>
    <s v="220610"/>
    <x v="30"/>
    <s v="V"/>
    <s v="33360"/>
    <s v="FH_CEA_1GI8"/>
    <x v="42"/>
    <x v="4"/>
    <n v="22"/>
    <n v="9"/>
    <n v="11"/>
    <n v="14"/>
    <n v="2"/>
    <n v="0.22222222222222221"/>
  </r>
  <r>
    <s v="FH"/>
    <s v="490200"/>
    <x v="23"/>
    <s v="N"/>
    <s v="06103"/>
    <s v="FH_AS_1GSC"/>
    <x v="43"/>
    <x v="3"/>
    <n v="20"/>
    <n v="14"/>
    <n v="8"/>
    <n v="14"/>
    <n v="-6"/>
    <n v="-0.42857142857142855"/>
  </r>
  <r>
    <s v="FH"/>
    <s v="086000"/>
    <x v="7"/>
    <s v="V"/>
    <s v="40841"/>
    <s v="FH_CEA_1SIL"/>
    <x v="44"/>
    <x v="4"/>
    <n v="0"/>
    <n v="22"/>
    <n v="19"/>
    <n v="13.666666666666666"/>
    <n v="-3"/>
    <n v="-0.13636363636363635"/>
  </r>
  <r>
    <s v="FH"/>
    <s v="150100"/>
    <x v="31"/>
    <s v="N"/>
    <s v="32281"/>
    <s v="FH_AA_1EHT"/>
    <x v="45"/>
    <x v="1"/>
    <n v="11"/>
    <n v="11"/>
    <n v="12"/>
    <n v="11.333333333333334"/>
    <n v="1"/>
    <n v="9.0909090909090912E-2"/>
  </r>
  <r>
    <s v="FH"/>
    <s v="050970"/>
    <x v="32"/>
    <s v="V"/>
    <s v="38825"/>
    <s v="FH_CEA_1DMR"/>
    <x v="46"/>
    <x v="0"/>
    <n v="4"/>
    <n v="6"/>
    <n v="23"/>
    <n v="11"/>
    <n v="17"/>
    <n v="2.8333333333333335"/>
  </r>
  <r>
    <s v="FH"/>
    <s v="070700"/>
    <x v="33"/>
    <s v="V"/>
    <s v="39889"/>
    <s v="FH_CEA_1ASD"/>
    <x v="47"/>
    <x v="0"/>
    <n v="10"/>
    <n v="12"/>
    <n v="9"/>
    <n v="10.333333333333334"/>
    <n v="-3"/>
    <n v="-0.25"/>
  </r>
  <r>
    <s v="FH"/>
    <s v="220200"/>
    <x v="34"/>
    <s v="N"/>
    <s v="32417"/>
    <s v="FH_AA_1ANT"/>
    <x v="48"/>
    <x v="1"/>
    <n v="11"/>
    <n v="13"/>
    <n v="7"/>
    <n v="10.333333333333334"/>
    <n v="-6"/>
    <n v="-0.46153846153846156"/>
  </r>
  <r>
    <s v="FH"/>
    <s v="100500"/>
    <x v="35"/>
    <s v="V"/>
    <s v="11058"/>
    <s v="FH_AA_1MU1"/>
    <x v="49"/>
    <x v="3"/>
    <n v="13"/>
    <n v="11"/>
    <n v="6"/>
    <n v="10"/>
    <n v="-5"/>
    <n v="-0.45454545454545453"/>
  </r>
  <r>
    <s v="FH"/>
    <s v="150600"/>
    <x v="8"/>
    <s v="N"/>
    <s v="40240"/>
    <s v="FH_CEA_1CM2"/>
    <x v="50"/>
    <x v="0"/>
    <n v="16"/>
    <n v="7"/>
    <n v="5"/>
    <n v="9.3333333333333339"/>
    <n v="-2"/>
    <n v="-0.2857142857142857"/>
  </r>
  <r>
    <s v="FH"/>
    <s v="159900"/>
    <x v="36"/>
    <s v="N"/>
    <s v="35561"/>
    <s v="FH_CEA_1HUM"/>
    <x v="51"/>
    <x v="4"/>
    <n v="11"/>
    <n v="11"/>
    <n v="5"/>
    <n v="9"/>
    <n v="-6"/>
    <n v="-0.54545454545454541"/>
  </r>
  <r>
    <s v="FH"/>
    <s v="050500"/>
    <x v="3"/>
    <s v="V"/>
    <s v="41642"/>
    <s v="FH_AS_1BA2"/>
    <x v="52"/>
    <x v="1"/>
    <n v="0"/>
    <n v="0"/>
    <n v="26"/>
    <n v="8.6666666666666661"/>
    <n v="26"/>
    <s v=" "/>
  </r>
  <r>
    <s v="FH"/>
    <s v="130520"/>
    <x v="37"/>
    <s v="V"/>
    <s v="39974"/>
    <s v="FH_CEA_1EC2"/>
    <x v="53"/>
    <x v="4"/>
    <n v="9"/>
    <n v="7"/>
    <n v="9"/>
    <n v="8.3333333333333339"/>
    <n v="2"/>
    <n v="0.2857142857142857"/>
  </r>
  <r>
    <s v="FH"/>
    <s v="220130"/>
    <x v="38"/>
    <s v="N"/>
    <s v="36328"/>
    <s v="FH_AA_1SJU"/>
    <x v="54"/>
    <x v="1"/>
    <n v="7"/>
    <n v="9"/>
    <n v="8"/>
    <n v="8"/>
    <n v="-1"/>
    <n v="-0.1111111111111111"/>
  </r>
  <r>
    <s v="FH"/>
    <s v="060420"/>
    <x v="39"/>
    <s v="V"/>
    <s v="37294"/>
    <s v="FH_AS_1FTV"/>
    <x v="55"/>
    <x v="1"/>
    <n v="6"/>
    <n v="10"/>
    <n v="7"/>
    <n v="7.666666666666667"/>
    <n v="-3"/>
    <n v="-0.3"/>
  </r>
  <r>
    <s v="FH"/>
    <s v="070700"/>
    <x v="33"/>
    <s v="V"/>
    <s v="39891"/>
    <s v="FH_CEA_1JAV"/>
    <x v="56"/>
    <x v="0"/>
    <n v="14"/>
    <n v="4"/>
    <n v="5"/>
    <n v="7.666666666666667"/>
    <n v="1"/>
    <n v="0.25"/>
  </r>
  <r>
    <s v="FH"/>
    <s v="040100"/>
    <x v="26"/>
    <s v="N"/>
    <s v="06011"/>
    <s v="FH_AS_1BIO"/>
    <x v="57"/>
    <x v="3"/>
    <n v="16"/>
    <n v="4"/>
    <n v="2"/>
    <n v="7.333333333333333"/>
    <n v="-2"/>
    <n v="-0.5"/>
  </r>
  <r>
    <s v="FH"/>
    <s v="090100"/>
    <x v="40"/>
    <s v="N"/>
    <s v="06033"/>
    <s v="FH_AS_1EGN"/>
    <x v="58"/>
    <x v="3"/>
    <n v="8"/>
    <n v="10"/>
    <n v="4"/>
    <n v="7.333333333333333"/>
    <n v="-6"/>
    <n v="-0.6"/>
  </r>
  <r>
    <s v="FH"/>
    <s v="122100"/>
    <x v="41"/>
    <s v="V"/>
    <s v="20090"/>
    <s v="FH_CEA_1PTZ"/>
    <x v="59"/>
    <x v="0"/>
    <n v="0"/>
    <n v="15"/>
    <n v="7"/>
    <n v="7.333333333333333"/>
    <n v="-8"/>
    <n v="-0.53333333333333333"/>
  </r>
  <r>
    <s v="FH"/>
    <s v="170100"/>
    <x v="9"/>
    <s v="N"/>
    <s v="06082"/>
    <s v="FH_AS_1MAT"/>
    <x v="60"/>
    <x v="3"/>
    <n v="10"/>
    <n v="8"/>
    <n v="4"/>
    <n v="7.333333333333333"/>
    <n v="-4"/>
    <n v="-0.5"/>
  </r>
  <r>
    <s v="FH"/>
    <s v="050200"/>
    <x v="17"/>
    <s v="V"/>
    <s v="32555"/>
    <s v="FH_CEA_1CPA"/>
    <x v="61"/>
    <x v="0"/>
    <n v="5"/>
    <n v="10"/>
    <n v="6"/>
    <n v="7"/>
    <n v="-4"/>
    <n v="-0.4"/>
  </r>
  <r>
    <s v="FH"/>
    <s v="070700"/>
    <x v="33"/>
    <s v="V"/>
    <s v="39890"/>
    <s v="FH_CEA_1PYN"/>
    <x v="62"/>
    <x v="0"/>
    <n v="4"/>
    <n v="2"/>
    <n v="15"/>
    <n v="7"/>
    <n v="13"/>
    <n v="6.5"/>
  </r>
  <r>
    <s v="FH"/>
    <s v="110800"/>
    <x v="42"/>
    <s v="N"/>
    <s v="06059"/>
    <s v="FH_AA_1JAP"/>
    <x v="63"/>
    <x v="3"/>
    <n v="8"/>
    <n v="7"/>
    <n v="6"/>
    <n v="7"/>
    <n v="-1"/>
    <n v="-0.14285714285714285"/>
  </r>
  <r>
    <s v="FH"/>
    <s v="121000"/>
    <x v="20"/>
    <s v="V"/>
    <s v="36414"/>
    <s v="FH_CEA_1IPA"/>
    <x v="64"/>
    <x v="4"/>
    <n v="10"/>
    <n v="9"/>
    <n v="2"/>
    <n v="7"/>
    <n v="-7"/>
    <n v="-0.77777777777777779"/>
  </r>
  <r>
    <s v="FH"/>
    <s v="130550"/>
    <x v="43"/>
    <s v="V"/>
    <s v="39975"/>
    <s v="FH_CEA_1EAC"/>
    <x v="65"/>
    <x v="4"/>
    <n v="11"/>
    <n v="3"/>
    <n v="7"/>
    <n v="7"/>
    <n v="4"/>
    <n v="1.3333333333333333"/>
  </r>
  <r>
    <s v="FH"/>
    <s v="122100"/>
    <x v="41"/>
    <s v="V"/>
    <s v="15549"/>
    <s v="FH_AS_1PT"/>
    <x v="59"/>
    <x v="3"/>
    <n v="2"/>
    <n v="14"/>
    <n v="4"/>
    <n v="6.666666666666667"/>
    <n v="-10"/>
    <n v="-0.7142857142857143"/>
  </r>
  <r>
    <s v="FH"/>
    <s v="130500"/>
    <x v="29"/>
    <s v="V"/>
    <s v="33034"/>
    <s v="FH_AS_1EAT"/>
    <x v="66"/>
    <x v="1"/>
    <n v="10"/>
    <n v="4"/>
    <n v="6"/>
    <n v="6.666666666666667"/>
    <n v="2"/>
    <n v="0.5"/>
  </r>
  <r>
    <s v="FH"/>
    <s v="010900"/>
    <x v="44"/>
    <s v="V"/>
    <s v="09277"/>
    <s v="FH_AS_1EHD"/>
    <x v="67"/>
    <x v="3"/>
    <n v="7"/>
    <n v="5"/>
    <n v="7"/>
    <n v="6.333333333333333"/>
    <n v="2"/>
    <n v="0.4"/>
  </r>
  <r>
    <s v="FH"/>
    <s v="100200"/>
    <x v="45"/>
    <s v="N"/>
    <s v="06043"/>
    <s v="FH_AA_1ART"/>
    <x v="68"/>
    <x v="3"/>
    <n v="10"/>
    <n v="7"/>
    <n v="2"/>
    <n v="6.333333333333333"/>
    <n v="-5"/>
    <n v="-0.7142857142857143"/>
  </r>
  <r>
    <s v="FH"/>
    <s v="220610"/>
    <x v="30"/>
    <s v="V"/>
    <s v="33358"/>
    <s v="FH_CEA_1GI9"/>
    <x v="69"/>
    <x v="0"/>
    <n v="4"/>
    <n v="7"/>
    <n v="8"/>
    <n v="6.333333333333333"/>
    <n v="1"/>
    <n v="0.14285714285714285"/>
  </r>
  <r>
    <s v="FH"/>
    <s v="493087"/>
    <x v="46"/>
    <s v="N"/>
    <s v="35991"/>
    <s v="Noncredit"/>
    <x v="70"/>
    <x v="5"/>
    <n v="17"/>
    <n v="0"/>
    <n v="2"/>
    <n v="6.333333333333333"/>
    <n v="2"/>
    <s v=" "/>
  </r>
  <r>
    <s v="FH"/>
    <s v="095230"/>
    <x v="22"/>
    <s v="V"/>
    <s v="11827"/>
    <s v="FH_CEA_1PL1"/>
    <x v="71"/>
    <x v="0"/>
    <n v="0"/>
    <n v="0"/>
    <n v="18"/>
    <n v="6"/>
    <n v="18"/>
    <s v=" "/>
  </r>
  <r>
    <s v="FH"/>
    <s v="220610"/>
    <x v="30"/>
    <s v="V"/>
    <s v="33437"/>
    <s v="FH_AS_1GI4"/>
    <x v="72"/>
    <x v="3"/>
    <n v="9"/>
    <n v="6"/>
    <n v="3"/>
    <n v="6"/>
    <n v="-3"/>
    <n v="-0.5"/>
  </r>
  <r>
    <s v="FH"/>
    <s v="190200"/>
    <x v="47"/>
    <s v="N"/>
    <s v="32362"/>
    <s v="FH_AS_1PCT"/>
    <x v="73"/>
    <x v="1"/>
    <n v="9"/>
    <n v="5"/>
    <n v="3"/>
    <n v="5.666666666666667"/>
    <n v="-2"/>
    <n v="-0.4"/>
  </r>
  <r>
    <s v="FH"/>
    <s v="095230"/>
    <x v="22"/>
    <s v="V"/>
    <s v="11827"/>
    <s v="FH_CEA_1PLU"/>
    <x v="74"/>
    <x v="0"/>
    <n v="1"/>
    <n v="15"/>
    <n v="0"/>
    <n v="5.333333333333333"/>
    <n v="-15"/>
    <n v="-1"/>
  </r>
  <r>
    <s v="FH"/>
    <s v="220500"/>
    <x v="48"/>
    <s v="N"/>
    <s v="32152"/>
    <s v="FH_AA_1HIT"/>
    <x v="75"/>
    <x v="1"/>
    <n v="7"/>
    <n v="4"/>
    <n v="5"/>
    <n v="5.333333333333333"/>
    <n v="1"/>
    <n v="0.25"/>
  </r>
  <r>
    <s v="FH"/>
    <s v="220200"/>
    <x v="34"/>
    <s v="N"/>
    <s v="06094"/>
    <s v="FH_AA_1AN1"/>
    <x v="76"/>
    <x v="3"/>
    <n v="6"/>
    <n v="6"/>
    <n v="3"/>
    <n v="5"/>
    <n v="-3"/>
    <n v="-0.5"/>
  </r>
  <r>
    <s v="FH"/>
    <s v="100200"/>
    <x v="45"/>
    <s v="N"/>
    <s v="32431"/>
    <s v="FH_AA_1STT"/>
    <x v="77"/>
    <x v="1"/>
    <n v="3"/>
    <n v="4"/>
    <n v="7"/>
    <n v="4.666666666666667"/>
    <n v="3"/>
    <n v="0.75"/>
  </r>
  <r>
    <s v="FH"/>
    <s v="101100"/>
    <x v="49"/>
    <s v="N"/>
    <s v="06050"/>
    <s v="FH_AA_1PHO"/>
    <x v="78"/>
    <x v="3"/>
    <n v="4"/>
    <n v="8"/>
    <n v="2"/>
    <n v="4.666666666666667"/>
    <n v="-6"/>
    <n v="-0.75"/>
  </r>
  <r>
    <s v="FH"/>
    <s v="124010"/>
    <x v="50"/>
    <s v="V"/>
    <s v="19489"/>
    <s v="FH_CEA_1D A"/>
    <x v="79"/>
    <x v="0"/>
    <n v="0"/>
    <n v="14"/>
    <n v="0"/>
    <n v="4.666666666666667"/>
    <n v="-14"/>
    <n v="-1"/>
  </r>
  <r>
    <s v="FH"/>
    <s v="190500"/>
    <x v="51"/>
    <s v="N"/>
    <s v="06087"/>
    <s v="FH_AS_1CHE"/>
    <x v="80"/>
    <x v="3"/>
    <n v="6"/>
    <n v="7"/>
    <n v="1"/>
    <n v="4.666666666666667"/>
    <n v="-6"/>
    <n v="-0.8571428571428571"/>
  </r>
  <r>
    <s v="FH"/>
    <s v="100400"/>
    <x v="52"/>
    <s v="N"/>
    <s v="35772"/>
    <s v="FH_CEA_1MHL"/>
    <x v="81"/>
    <x v="0"/>
    <n v="4"/>
    <n v="4"/>
    <n v="5"/>
    <n v="4.333333333333333"/>
    <n v="1"/>
    <n v="0.25"/>
  </r>
  <r>
    <s v="FH"/>
    <s v="103000"/>
    <x v="24"/>
    <s v="V"/>
    <s v="39457"/>
    <s v="FH_CEA_1GR2"/>
    <x v="82"/>
    <x v="4"/>
    <n v="5"/>
    <n v="5"/>
    <n v="3"/>
    <n v="4.333333333333333"/>
    <n v="-2"/>
    <n v="-0.4"/>
  </r>
  <r>
    <s v="FH"/>
    <s v="110500"/>
    <x v="53"/>
    <s v="N"/>
    <s v="06057"/>
    <s v="FH_AA_1SPA"/>
    <x v="83"/>
    <x v="3"/>
    <n v="7"/>
    <n v="4"/>
    <n v="2"/>
    <n v="4.333333333333333"/>
    <n v="-2"/>
    <n v="-0.5"/>
  </r>
  <r>
    <s v="FH"/>
    <s v="010210"/>
    <x v="14"/>
    <s v="V"/>
    <s v="39211"/>
    <s v="FH_CEA_1VT1"/>
    <x v="84"/>
    <x v="4"/>
    <n v="0"/>
    <n v="4"/>
    <n v="8"/>
    <n v="4"/>
    <n v="4"/>
    <n v="1"/>
  </r>
  <r>
    <s v="FH"/>
    <s v="150100"/>
    <x v="31"/>
    <s v="N"/>
    <s v="06074"/>
    <s v="FH_AA_1ENG"/>
    <x v="85"/>
    <x v="3"/>
    <n v="4"/>
    <n v="5"/>
    <n v="3"/>
    <n v="4"/>
    <n v="-2"/>
    <n v="-0.4"/>
  </r>
  <r>
    <s v="FH"/>
    <s v="493086"/>
    <x v="54"/>
    <s v="N"/>
    <s v="36287"/>
    <s v="Noncredit"/>
    <x v="86"/>
    <x v="5"/>
    <n v="0"/>
    <n v="0"/>
    <n v="12"/>
    <n v="4"/>
    <n v="12"/>
    <s v=" "/>
  </r>
  <r>
    <s v="FH"/>
    <s v="070800"/>
    <x v="55"/>
    <s v="V"/>
    <s v="39983"/>
    <s v="FH_CEA_1CLD"/>
    <x v="87"/>
    <x v="0"/>
    <n v="3"/>
    <n v="1"/>
    <n v="7"/>
    <n v="3.6666666666666665"/>
    <n v="6"/>
    <n v="6"/>
  </r>
  <r>
    <s v="FH"/>
    <s v="100100"/>
    <x v="56"/>
    <s v="N"/>
    <s v="32772"/>
    <s v="FH_AA_1ATT"/>
    <x v="88"/>
    <x v="1"/>
    <n v="6"/>
    <n v="3"/>
    <n v="2"/>
    <n v="3.6666666666666665"/>
    <n v="-1"/>
    <n v="-0.33333333333333331"/>
  </r>
  <r>
    <s v="FH"/>
    <s v="100700"/>
    <x v="57"/>
    <s v="N"/>
    <s v="33004"/>
    <s v="FH_AA_1TAT"/>
    <x v="89"/>
    <x v="1"/>
    <n v="5"/>
    <n v="2"/>
    <n v="4"/>
    <n v="3.6666666666666665"/>
    <n v="2"/>
    <n v="1"/>
  </r>
  <r>
    <s v="FH"/>
    <s v="150900"/>
    <x v="58"/>
    <s v="N"/>
    <s v="32422"/>
    <s v="FH_AA_1PIT"/>
    <x v="90"/>
    <x v="1"/>
    <n v="4"/>
    <n v="4"/>
    <n v="3"/>
    <n v="3.6666666666666665"/>
    <n v="-1"/>
    <n v="-0.25"/>
  </r>
  <r>
    <s v="FH"/>
    <s v="100400"/>
    <x v="52"/>
    <s v="N"/>
    <s v="06045"/>
    <s v="FH_AA_1MU4"/>
    <x v="91"/>
    <x v="3"/>
    <n v="5"/>
    <n v="3"/>
    <n v="2"/>
    <n v="3.3333333333333335"/>
    <n v="-1"/>
    <n v="-0.33333333333333331"/>
  </r>
  <r>
    <s v="FH"/>
    <s v="124010"/>
    <x v="50"/>
    <s v="V"/>
    <s v="06062"/>
    <s v="FH_AS_1D A"/>
    <x v="79"/>
    <x v="3"/>
    <n v="0"/>
    <n v="10"/>
    <n v="0"/>
    <n v="3.3333333333333335"/>
    <n v="-10"/>
    <n v="-1"/>
  </r>
  <r>
    <s v="FH"/>
    <s v="124010"/>
    <x v="50"/>
    <s v="V"/>
    <s v="19489"/>
    <s v="FH_CEA_1DAZ"/>
    <x v="79"/>
    <x v="0"/>
    <n v="1"/>
    <n v="0"/>
    <n v="9"/>
    <n v="3.3333333333333335"/>
    <n v="9"/>
    <s v=" "/>
  </r>
  <r>
    <s v="FH"/>
    <s v="125100"/>
    <x v="28"/>
    <s v="V"/>
    <s v="20091"/>
    <s v="FH_CEA_1PAZ"/>
    <x v="39"/>
    <x v="0"/>
    <n v="4"/>
    <n v="4"/>
    <n v="2"/>
    <n v="3.3333333333333335"/>
    <n v="-2"/>
    <n v="-0.5"/>
  </r>
  <r>
    <s v="FH"/>
    <s v="126100"/>
    <x v="59"/>
    <s v="V"/>
    <s v="42889"/>
    <s v="FH_CEA_1CHW"/>
    <x v="92"/>
    <x v="4"/>
    <n v="0"/>
    <n v="0"/>
    <n v="10"/>
    <n v="3.3333333333333335"/>
    <n v="10"/>
    <s v=" "/>
  </r>
  <r>
    <s v="FH"/>
    <s v="221020"/>
    <x v="60"/>
    <s v="N"/>
    <s v="35719"/>
    <s v="FH_AA_1GLO"/>
    <x v="93"/>
    <x v="1"/>
    <n v="3"/>
    <n v="3"/>
    <n v="4"/>
    <n v="3.3333333333333335"/>
    <n v="1"/>
    <n v="0.33333333333333331"/>
  </r>
  <r>
    <s v="FH"/>
    <s v="490300"/>
    <x v="61"/>
    <s v="N"/>
    <s v="06104"/>
    <s v="FH_AA_1GSH"/>
    <x v="51"/>
    <x v="3"/>
    <n v="2"/>
    <n v="5"/>
    <n v="3"/>
    <n v="3.3333333333333335"/>
    <n v="-2"/>
    <n v="-0.4"/>
  </r>
  <r>
    <s v="FH"/>
    <s v="070700"/>
    <x v="33"/>
    <s v="V"/>
    <s v="39996"/>
    <s v="FH_CEA_1CPL"/>
    <x v="94"/>
    <x v="0"/>
    <n v="7"/>
    <n v="1"/>
    <n v="1"/>
    <n v="3"/>
    <n v="0"/>
    <n v="0"/>
  </r>
  <r>
    <s v="FH"/>
    <s v="086000"/>
    <x v="7"/>
    <s v="V"/>
    <s v="40838"/>
    <s v="FH_CEA_1EET"/>
    <x v="95"/>
    <x v="4"/>
    <n v="0"/>
    <n v="9"/>
    <n v="0"/>
    <n v="3"/>
    <n v="-9"/>
    <n v="-1"/>
  </r>
  <r>
    <s v="FH"/>
    <s v="190200"/>
    <x v="47"/>
    <s v="N"/>
    <s v="06086"/>
    <s v="FH_AS_1PHY"/>
    <x v="96"/>
    <x v="3"/>
    <n v="3"/>
    <n v="3"/>
    <n v="3"/>
    <n v="3"/>
    <n v="0"/>
    <n v="0"/>
  </r>
  <r>
    <s v="FH"/>
    <s v="493087"/>
    <x v="46"/>
    <s v="N"/>
    <s v="35990"/>
    <s v="Noncredit"/>
    <x v="97"/>
    <x v="5"/>
    <n v="2"/>
    <n v="0"/>
    <n v="7"/>
    <n v="3"/>
    <n v="7"/>
    <s v=" "/>
  </r>
  <r>
    <s v="FH"/>
    <s v="103000"/>
    <x v="24"/>
    <s v="V"/>
    <s v="20088"/>
    <s v="FH_CEA_1GIZ"/>
    <x v="98"/>
    <x v="0"/>
    <n v="4"/>
    <n v="1"/>
    <n v="3"/>
    <n v="2.6666666666666665"/>
    <n v="2"/>
    <n v="2"/>
  </r>
  <r>
    <s v="FH"/>
    <s v="220610"/>
    <x v="30"/>
    <s v="V"/>
    <s v="33359"/>
    <s v="FH_CEA_1GI7"/>
    <x v="99"/>
    <x v="0"/>
    <n v="4"/>
    <n v="4"/>
    <n v="0"/>
    <n v="2.6666666666666665"/>
    <n v="-4"/>
    <n v="-1"/>
  </r>
  <r>
    <s v="FH"/>
    <s v="100200"/>
    <x v="45"/>
    <s v="N"/>
    <s v="06044"/>
    <s v="FH_AA_1AHI"/>
    <x v="100"/>
    <x v="3"/>
    <n v="2"/>
    <n v="1"/>
    <n v="4"/>
    <n v="2.3333333333333335"/>
    <n v="3"/>
    <n v="3"/>
  </r>
  <r>
    <s v="FH"/>
    <s v="124010"/>
    <x v="50"/>
    <s v="V"/>
    <s v="06062"/>
    <s v="FH_AS_1DA"/>
    <x v="79"/>
    <x v="3"/>
    <n v="3"/>
    <n v="0"/>
    <n v="4"/>
    <n v="2.3333333333333335"/>
    <n v="4"/>
    <s v=" "/>
  </r>
  <r>
    <s v="FH"/>
    <s v="220600"/>
    <x v="62"/>
    <s v="N"/>
    <s v="32468"/>
    <s v="FH_AA_1GET"/>
    <x v="101"/>
    <x v="1"/>
    <n v="1"/>
    <n v="2"/>
    <n v="4"/>
    <n v="2.3333333333333335"/>
    <n v="2"/>
    <n v="1"/>
  </r>
  <r>
    <s v="FH"/>
    <s v="010900"/>
    <x v="44"/>
    <s v="V"/>
    <s v="19476"/>
    <s v="FH_CEA_1EHZ"/>
    <x v="102"/>
    <x v="0"/>
    <n v="4"/>
    <n v="2"/>
    <n v="0"/>
    <n v="2"/>
    <n v="-2"/>
    <n v="-1"/>
  </r>
  <r>
    <s v="FH"/>
    <s v="095220"/>
    <x v="1"/>
    <s v="V"/>
    <s v="17590"/>
    <s v="FH_AS_1GEL"/>
    <x v="103"/>
    <x v="3"/>
    <n v="2"/>
    <n v="0"/>
    <n v="4"/>
    <n v="2"/>
    <n v="4"/>
    <s v=" "/>
  </r>
  <r>
    <s v="FH"/>
    <s v="100500"/>
    <x v="35"/>
    <s v="V"/>
    <s v="06046"/>
    <s v="FH_CEA_1MPT"/>
    <x v="104"/>
    <x v="0"/>
    <n v="3"/>
    <n v="2"/>
    <n v="1"/>
    <n v="2"/>
    <n v="-1"/>
    <n v="-0.5"/>
  </r>
  <r>
    <s v="FH"/>
    <s v="100500"/>
    <x v="35"/>
    <s v="V"/>
    <s v="20087"/>
    <s v="FH_CEA_1MUY"/>
    <x v="49"/>
    <x v="0"/>
    <n v="4"/>
    <n v="0"/>
    <n v="2"/>
    <n v="2"/>
    <n v="2"/>
    <s v=" "/>
  </r>
  <r>
    <s v="FH"/>
    <s v="220400"/>
    <x v="13"/>
    <s v="N"/>
    <s v="06096"/>
    <s v="FH_AA_1ECO"/>
    <x v="105"/>
    <x v="3"/>
    <n v="3"/>
    <n v="2"/>
    <n v="1"/>
    <n v="2"/>
    <n v="-1"/>
    <n v="-0.5"/>
  </r>
  <r>
    <s v="FH"/>
    <s v="061430"/>
    <x v="63"/>
    <s v="V"/>
    <s v="39459"/>
    <s v="FH_CEA_1WEB"/>
    <x v="106"/>
    <x v="4"/>
    <n v="5"/>
    <n v="0"/>
    <n v="0"/>
    <n v="1.6666666666666667"/>
    <n v="0"/>
    <s v=" "/>
  </r>
  <r>
    <s v="FH"/>
    <s v="083500"/>
    <x v="64"/>
    <s v="N"/>
    <s v="06031"/>
    <s v="FH_AA_1PE"/>
    <x v="107"/>
    <x v="3"/>
    <n v="0"/>
    <n v="2"/>
    <n v="3"/>
    <n v="1.6666666666666667"/>
    <n v="1"/>
    <n v="0.5"/>
  </r>
  <r>
    <s v="FH"/>
    <s v="083520"/>
    <x v="65"/>
    <s v="V"/>
    <s v="33837"/>
    <s v="FH_CEA_1PTR"/>
    <x v="108"/>
    <x v="0"/>
    <n v="1"/>
    <n v="3"/>
    <n v="1"/>
    <n v="1.6666666666666667"/>
    <n v="-2"/>
    <n v="-0.66666666666666663"/>
  </r>
  <r>
    <s v="FH"/>
    <s v="095230"/>
    <x v="22"/>
    <s v="V"/>
    <s v="33526"/>
    <s v="FH_AS_1PT1"/>
    <x v="33"/>
    <x v="3"/>
    <n v="1"/>
    <n v="0"/>
    <n v="4"/>
    <n v="1.6666666666666667"/>
    <n v="4"/>
    <s v=" "/>
  </r>
  <r>
    <s v="FH"/>
    <s v="100600"/>
    <x v="66"/>
    <s v="V"/>
    <s v="09290"/>
    <s v="FH_AA_1THT"/>
    <x v="109"/>
    <x v="3"/>
    <n v="3"/>
    <n v="2"/>
    <n v="0"/>
    <n v="1.6666666666666667"/>
    <n v="-2"/>
    <n v="-1"/>
  </r>
  <r>
    <s v="FH"/>
    <s v="100700"/>
    <x v="57"/>
    <s v="N"/>
    <s v="06047"/>
    <s v="FH_AA_1THA"/>
    <x v="110"/>
    <x v="3"/>
    <n v="0"/>
    <n v="3"/>
    <n v="2"/>
    <n v="1.6666666666666667"/>
    <n v="-1"/>
    <n v="-0.33333333333333331"/>
  </r>
  <r>
    <s v="FH"/>
    <s v="101300"/>
    <x v="67"/>
    <s v="V"/>
    <s v="39458"/>
    <s v="FH_CEA_1ILL"/>
    <x v="111"/>
    <x v="4"/>
    <n v="1"/>
    <n v="2"/>
    <n v="2"/>
    <n v="1.6666666666666667"/>
    <n v="0"/>
    <n v="0"/>
  </r>
  <r>
    <s v="FH"/>
    <s v="130510"/>
    <x v="15"/>
    <s v="N"/>
    <s v="40491"/>
    <s v="FH_CEA_1CDT"/>
    <x v="112"/>
    <x v="0"/>
    <n v="3"/>
    <n v="0"/>
    <n v="2"/>
    <n v="1.6666666666666667"/>
    <n v="2"/>
    <s v=" "/>
  </r>
  <r>
    <s v="FH"/>
    <s v="010900"/>
    <x v="44"/>
    <s v="V"/>
    <s v="36412"/>
    <s v="FH_CEA_1LTC"/>
    <x v="113"/>
    <x v="4"/>
    <n v="2"/>
    <n v="2"/>
    <n v="0"/>
    <n v="1.3333333333333333"/>
    <n v="-2"/>
    <n v="-1"/>
  </r>
  <r>
    <s v="FH"/>
    <s v="050200"/>
    <x v="17"/>
    <s v="V"/>
    <s v="19477"/>
    <s v="FH_CEA_1ACC"/>
    <x v="22"/>
    <x v="0"/>
    <n v="0"/>
    <n v="3"/>
    <n v="1"/>
    <n v="1.3333333333333333"/>
    <n v="-2"/>
    <n v="-0.66666666666666663"/>
  </r>
  <r>
    <s v="FH"/>
    <s v="050970"/>
    <x v="32"/>
    <s v="V"/>
    <s v="41275"/>
    <s v="FH_CEA_1BDA"/>
    <x v="114"/>
    <x v="4"/>
    <n v="0"/>
    <n v="1"/>
    <n v="3"/>
    <n v="1.3333333333333333"/>
    <n v="2"/>
    <n v="2"/>
  </r>
  <r>
    <s v="FH"/>
    <s v="070810"/>
    <x v="68"/>
    <s v="V"/>
    <s v="17612"/>
    <s v="FH_AS_1ENT"/>
    <x v="115"/>
    <x v="3"/>
    <n v="2"/>
    <n v="1"/>
    <n v="1"/>
    <n v="1.3333333333333333"/>
    <n v="0"/>
    <n v="0"/>
  </r>
  <r>
    <s v="FH"/>
    <s v="100500"/>
    <x v="35"/>
    <s v="V"/>
    <s v="40363"/>
    <s v="FH_CEA_1EMU"/>
    <x v="116"/>
    <x v="4"/>
    <n v="1"/>
    <n v="1"/>
    <n v="2"/>
    <n v="1.3333333333333333"/>
    <n v="1"/>
    <n v="1"/>
  </r>
  <r>
    <s v="FH"/>
    <s v="130500"/>
    <x v="29"/>
    <s v="V"/>
    <s v="42515"/>
    <s v="FH_CEA_1CH5"/>
    <x v="117"/>
    <x v="4"/>
    <n v="0"/>
    <n v="0"/>
    <n v="4"/>
    <n v="1.3333333333333333"/>
    <n v="4"/>
    <s v=" "/>
  </r>
  <r>
    <s v="FH"/>
    <s v="150900"/>
    <x v="58"/>
    <s v="N"/>
    <s v="06079"/>
    <s v="FH_AA_1PHI"/>
    <x v="118"/>
    <x v="3"/>
    <n v="3"/>
    <n v="0"/>
    <n v="1"/>
    <n v="1.3333333333333333"/>
    <n v="1"/>
    <s v=" "/>
  </r>
  <r>
    <s v="FH"/>
    <s v="220500"/>
    <x v="48"/>
    <s v="N"/>
    <s v="06097"/>
    <s v="FH_AA_1HIS"/>
    <x v="119"/>
    <x v="3"/>
    <n v="1"/>
    <n v="1"/>
    <n v="2"/>
    <n v="1.3333333333333333"/>
    <n v="1"/>
    <n v="1"/>
  </r>
  <r>
    <s v="FH"/>
    <s v="050200"/>
    <x v="17"/>
    <s v="V"/>
    <s v="19477"/>
    <s v="FH_CEA_1ACZ"/>
    <x v="22"/>
    <x v="0"/>
    <n v="2"/>
    <n v="0"/>
    <n v="1"/>
    <n v="1"/>
    <n v="1"/>
    <s v=" "/>
  </r>
  <r>
    <s v="FH"/>
    <s v="130580"/>
    <x v="69"/>
    <s v="V"/>
    <s v="14561"/>
    <s v="FH_CEA_1CH4"/>
    <x v="120"/>
    <x v="0"/>
    <n v="0"/>
    <n v="1"/>
    <n v="2"/>
    <n v="1"/>
    <n v="1"/>
    <n v="1"/>
  </r>
  <r>
    <s v="FH"/>
    <s v="190500"/>
    <x v="51"/>
    <s v="N"/>
    <s v="41127"/>
    <s v="FH_AS_1BIC"/>
    <x v="121"/>
    <x v="3"/>
    <n v="0"/>
    <n v="1"/>
    <n v="2"/>
    <n v="1"/>
    <n v="1"/>
    <n v="1"/>
  </r>
  <r>
    <s v="FH"/>
    <s v="220110"/>
    <x v="70"/>
    <s v="N"/>
    <s v="09293"/>
    <s v="FH_AA_1WOM"/>
    <x v="122"/>
    <x v="3"/>
    <n v="1"/>
    <n v="1"/>
    <n v="1"/>
    <n v="1"/>
    <n v="0"/>
    <n v="0"/>
  </r>
  <r>
    <s v="FH"/>
    <s v="220600"/>
    <x v="62"/>
    <s v="N"/>
    <s v="06098"/>
    <s v="FH_AS_1GES"/>
    <x v="123"/>
    <x v="3"/>
    <n v="1"/>
    <n v="1"/>
    <n v="1"/>
    <n v="1"/>
    <n v="0"/>
    <n v="0"/>
  </r>
  <r>
    <s v="FH"/>
    <s v="220700"/>
    <x v="27"/>
    <s v="N"/>
    <s v="06099"/>
    <s v="FH_AA_1POL"/>
    <x v="124"/>
    <x v="3"/>
    <n v="2"/>
    <n v="1"/>
    <n v="0"/>
    <n v="1"/>
    <n v="-1"/>
    <n v="-1"/>
  </r>
  <r>
    <s v="FH"/>
    <s v="493087"/>
    <x v="46"/>
    <s v="N"/>
    <s v="40962"/>
    <s v="Noncredit"/>
    <x v="125"/>
    <x v="5"/>
    <n v="0"/>
    <n v="0"/>
    <n v="3"/>
    <n v="1"/>
    <n v="3"/>
    <s v=" "/>
  </r>
  <r>
    <s v="FH"/>
    <s v="050200"/>
    <x v="17"/>
    <s v="V"/>
    <s v="42517"/>
    <s v="FH_CEA_1ACF"/>
    <x v="126"/>
    <x v="0"/>
    <n v="0"/>
    <n v="0"/>
    <n v="2"/>
    <n v="0.66666666666666663"/>
    <n v="2"/>
    <s v=" "/>
  </r>
  <r>
    <s v="FH"/>
    <s v="050200"/>
    <x v="17"/>
    <s v="V"/>
    <s v="42521"/>
    <s v="FH_CEA_1ACB"/>
    <x v="127"/>
    <x v="4"/>
    <n v="0"/>
    <n v="0"/>
    <n v="2"/>
    <n v="0.66666666666666663"/>
    <n v="2"/>
    <s v=" "/>
  </r>
  <r>
    <s v="FH"/>
    <s v="061420"/>
    <x v="71"/>
    <s v="V"/>
    <s v="36426"/>
    <s v="FH_CEA_1GAD"/>
    <x v="128"/>
    <x v="0"/>
    <n v="1"/>
    <n v="1"/>
    <n v="0"/>
    <n v="0.66666666666666663"/>
    <n v="-1"/>
    <n v="-1"/>
  </r>
  <r>
    <s v="FH"/>
    <s v="070800"/>
    <x v="55"/>
    <s v="V"/>
    <s v="41328"/>
    <s v="FH_CEA_1CSC"/>
    <x v="129"/>
    <x v="0"/>
    <n v="0"/>
    <n v="0"/>
    <n v="2"/>
    <n v="0.66666666666666663"/>
    <n v="2"/>
    <s v=" "/>
  </r>
  <r>
    <s v="FH"/>
    <s v="094600"/>
    <x v="16"/>
    <s v="V"/>
    <s v="33525"/>
    <s v="FH_AS_1ACR"/>
    <x v="19"/>
    <x v="3"/>
    <n v="1"/>
    <n v="0"/>
    <n v="1"/>
    <n v="0.66666666666666663"/>
    <n v="1"/>
    <s v=" "/>
  </r>
  <r>
    <s v="FH"/>
    <s v="100200"/>
    <x v="45"/>
    <s v="N"/>
    <s v="20086"/>
    <s v="FH_CEA_1ART"/>
    <x v="130"/>
    <x v="0"/>
    <n v="1"/>
    <n v="1"/>
    <n v="0"/>
    <n v="0.66666666666666663"/>
    <n v="-1"/>
    <n v="-1"/>
  </r>
  <r>
    <s v="FH"/>
    <s v="100500"/>
    <x v="35"/>
    <s v="V"/>
    <s v="40360"/>
    <s v="FH_CEA_1MAP"/>
    <x v="131"/>
    <x v="4"/>
    <n v="1"/>
    <n v="0"/>
    <n v="1"/>
    <n v="0.66666666666666663"/>
    <n v="1"/>
    <s v=" "/>
  </r>
  <r>
    <s v="FH"/>
    <s v="100500"/>
    <x v="35"/>
    <s v="V"/>
    <s v="40361"/>
    <s v="FH_CEA_1SGW"/>
    <x v="132"/>
    <x v="4"/>
    <n v="1"/>
    <n v="1"/>
    <n v="0"/>
    <n v="0.66666666666666663"/>
    <n v="-1"/>
    <n v="-1"/>
  </r>
  <r>
    <s v="FH"/>
    <s v="100700"/>
    <x v="57"/>
    <s v="N"/>
    <s v="38653"/>
    <s v="FH_CEA_1ACT"/>
    <x v="133"/>
    <x v="0"/>
    <n v="0"/>
    <n v="1"/>
    <n v="1"/>
    <n v="0.66666666666666663"/>
    <n v="0"/>
    <n v="0"/>
  </r>
  <r>
    <s v="FH"/>
    <s v="110500"/>
    <x v="53"/>
    <s v="N"/>
    <s v="33003"/>
    <s v="FH_AA_1SHT"/>
    <x v="134"/>
    <x v="1"/>
    <n v="1"/>
    <n v="1"/>
    <n v="0"/>
    <n v="0.66666666666666663"/>
    <n v="-1"/>
    <n v="-1"/>
  </r>
  <r>
    <s v="FH"/>
    <s v="122800"/>
    <x v="72"/>
    <s v="V"/>
    <s v="09287"/>
    <s v="FH_AS_1SPM"/>
    <x v="135"/>
    <x v="3"/>
    <n v="0"/>
    <n v="0"/>
    <n v="2"/>
    <n v="0.66666666666666663"/>
    <n v="2"/>
    <s v=" "/>
  </r>
  <r>
    <s v="FH"/>
    <s v="122800"/>
    <x v="72"/>
    <s v="V"/>
    <s v="41899"/>
    <s v="FH_CEA_1SPM"/>
    <x v="136"/>
    <x v="4"/>
    <n v="0"/>
    <n v="0"/>
    <n v="2"/>
    <n v="0.66666666666666663"/>
    <n v="2"/>
    <s v=" "/>
  </r>
  <r>
    <s v="FH"/>
    <s v="130600"/>
    <x v="73"/>
    <s v="V"/>
    <s v="38476"/>
    <s v="FH_AS_1NUT"/>
    <x v="137"/>
    <x v="1"/>
    <n v="1"/>
    <n v="0"/>
    <n v="1"/>
    <n v="0.66666666666666663"/>
    <n v="1"/>
    <s v=" "/>
  </r>
  <r>
    <s v="FH"/>
    <s v="220610"/>
    <x v="30"/>
    <s v="V"/>
    <s v="33358"/>
    <s v="FH_CEA_1GI6"/>
    <x v="69"/>
    <x v="0"/>
    <n v="1"/>
    <n v="0"/>
    <n v="1"/>
    <n v="0.66666666666666663"/>
    <n v="1"/>
    <s v=" "/>
  </r>
  <r>
    <s v="FH"/>
    <s v="490110"/>
    <x v="0"/>
    <s v="N"/>
    <s v="19160"/>
    <s v="FH_CEA_1ICS"/>
    <x v="138"/>
    <x v="0"/>
    <n v="2"/>
    <n v="0"/>
    <n v="0"/>
    <n v="0.66666666666666663"/>
    <n v="0"/>
    <s v=" "/>
  </r>
  <r>
    <s v="FH"/>
    <s v="493087"/>
    <x v="46"/>
    <s v="N"/>
    <s v="40963"/>
    <s v="Noncredit"/>
    <x v="139"/>
    <x v="5"/>
    <n v="0"/>
    <n v="0"/>
    <n v="2"/>
    <n v="0.66666666666666663"/>
    <n v="2"/>
    <s v=" "/>
  </r>
  <r>
    <s v="FH"/>
    <s v="050200"/>
    <x v="17"/>
    <s v="V"/>
    <s v="42522"/>
    <s v="FH_CEA_1ACP"/>
    <x v="140"/>
    <x v="4"/>
    <n v="0"/>
    <n v="0"/>
    <n v="1"/>
    <n v="0.33333333333333331"/>
    <n v="1"/>
    <s v=" "/>
  </r>
  <r>
    <s v="FH"/>
    <s v="050200"/>
    <x v="17"/>
    <s v="V"/>
    <s v="42903"/>
    <s v="FH_CEA_1ACE"/>
    <x v="141"/>
    <x v="4"/>
    <n v="0"/>
    <n v="0"/>
    <n v="1"/>
    <n v="0.33333333333333331"/>
    <n v="1"/>
    <s v=" "/>
  </r>
  <r>
    <s v="FH"/>
    <s v="061200"/>
    <x v="74"/>
    <s v="N"/>
    <s v="39351"/>
    <s v="FH_CEA_1FT1"/>
    <x v="142"/>
    <x v="0"/>
    <n v="0"/>
    <n v="1"/>
    <n v="0"/>
    <n v="0.33333333333333331"/>
    <n v="-1"/>
    <n v="-1"/>
  </r>
  <r>
    <s v="FH"/>
    <s v="061420"/>
    <x v="71"/>
    <s v="V"/>
    <s v="40369"/>
    <s v="FH_CEA_1GA1"/>
    <x v="143"/>
    <x v="4"/>
    <n v="0"/>
    <n v="1"/>
    <n v="0"/>
    <n v="0.33333333333333331"/>
    <n v="-1"/>
    <n v="-1"/>
  </r>
  <r>
    <s v="FH"/>
    <s v="070100"/>
    <x v="75"/>
    <s v="V"/>
    <s v="41898"/>
    <s v="FH_CEA_1NWC"/>
    <x v="144"/>
    <x v="4"/>
    <n v="0"/>
    <n v="0"/>
    <n v="1"/>
    <n v="0.33333333333333331"/>
    <n v="1"/>
    <s v=" "/>
  </r>
  <r>
    <s v="FH"/>
    <s v="095640"/>
    <x v="21"/>
    <s v="V"/>
    <s v="31970"/>
    <s v="FH_AS_1ASM"/>
    <x v="28"/>
    <x v="3"/>
    <n v="0"/>
    <n v="1"/>
    <n v="0"/>
    <n v="0.33333333333333331"/>
    <n v="-1"/>
    <n v="-1"/>
  </r>
  <r>
    <s v="FH"/>
    <s v="100200"/>
    <x v="45"/>
    <s v="N"/>
    <s v="19484"/>
    <s v="FH_CEA_1AH2"/>
    <x v="100"/>
    <x v="0"/>
    <n v="1"/>
    <n v="0"/>
    <n v="0"/>
    <n v="0.33333333333333331"/>
    <n v="0"/>
    <s v=" "/>
  </r>
  <r>
    <s v="FH"/>
    <s v="100200"/>
    <x v="45"/>
    <s v="N"/>
    <s v="19484"/>
    <s v="FH_CEA_1AHI"/>
    <x v="100"/>
    <x v="0"/>
    <n v="0"/>
    <n v="0"/>
    <n v="1"/>
    <n v="0.33333333333333331"/>
    <n v="1"/>
    <s v=" "/>
  </r>
  <r>
    <s v="FH"/>
    <s v="100200"/>
    <x v="45"/>
    <s v="N"/>
    <s v="20086"/>
    <s v="FH_CEA_1ARZ"/>
    <x v="130"/>
    <x v="0"/>
    <n v="0"/>
    <n v="0"/>
    <n v="1"/>
    <n v="0.33333333333333331"/>
    <n v="1"/>
    <s v=" "/>
  </r>
  <r>
    <s v="FH"/>
    <s v="100500"/>
    <x v="35"/>
    <s v="V"/>
    <s v="20087"/>
    <s v="FH_CEA_1MU1"/>
    <x v="49"/>
    <x v="0"/>
    <n v="0"/>
    <n v="1"/>
    <n v="0"/>
    <n v="0.33333333333333331"/>
    <n v="-1"/>
    <n v="-1"/>
  </r>
  <r>
    <s v="FH"/>
    <s v="100500"/>
    <x v="35"/>
    <s v="V"/>
    <s v="20087"/>
    <s v="FH_CEA_1MUS1"/>
    <x v="49"/>
    <x v="0"/>
    <n v="0"/>
    <n v="0"/>
    <n v="1"/>
    <n v="0.33333333333333331"/>
    <n v="1"/>
    <s v=" "/>
  </r>
  <r>
    <s v="FH"/>
    <s v="101100"/>
    <x v="49"/>
    <s v="N"/>
    <s v="19488"/>
    <s v="FH_CEA_1PH1"/>
    <x v="78"/>
    <x v="0"/>
    <n v="0"/>
    <n v="0"/>
    <n v="1"/>
    <n v="0.33333333333333331"/>
    <n v="1"/>
    <s v=" "/>
  </r>
  <r>
    <s v="FH"/>
    <s v="103000"/>
    <x v="24"/>
    <s v="V"/>
    <s v="06051"/>
    <s v="FH_AA_1GIG"/>
    <x v="145"/>
    <x v="3"/>
    <n v="0"/>
    <n v="1"/>
    <n v="0"/>
    <n v="0.33333333333333331"/>
    <n v="-1"/>
    <n v="-1"/>
  </r>
  <r>
    <s v="FH"/>
    <s v="103000"/>
    <x v="24"/>
    <s v="V"/>
    <s v="20088"/>
    <s v="FH_CEA_1GID"/>
    <x v="98"/>
    <x v="0"/>
    <n v="0"/>
    <n v="1"/>
    <n v="0"/>
    <n v="0.33333333333333331"/>
    <n v="-1"/>
    <n v="-1"/>
  </r>
  <r>
    <s v="FH"/>
    <s v="130500"/>
    <x v="29"/>
    <s v="V"/>
    <s v="06092"/>
    <s v="FH_AA_1CDT"/>
    <x v="40"/>
    <x v="3"/>
    <n v="0"/>
    <n v="0"/>
    <n v="1"/>
    <n v="0.33333333333333331"/>
    <n v="1"/>
    <s v=" "/>
  </r>
  <r>
    <s v="FH"/>
    <s v="130500"/>
    <x v="29"/>
    <s v="V"/>
    <s v="42516"/>
    <s v="FH_CEA_1NCF"/>
    <x v="146"/>
    <x v="4"/>
    <n v="0"/>
    <n v="0"/>
    <n v="1"/>
    <n v="0.33333333333333331"/>
    <n v="1"/>
    <s v=" "/>
  </r>
  <r>
    <s v="FH"/>
    <s v="220600"/>
    <x v="62"/>
    <s v="N"/>
    <s v="06098"/>
    <s v="FH_AA_1GEO"/>
    <x v="147"/>
    <x v="3"/>
    <n v="0"/>
    <n v="1"/>
    <n v="0"/>
    <n v="0.33333333333333331"/>
    <n v="-1"/>
    <n v="-1"/>
  </r>
  <r>
    <s v="FH"/>
    <s v="220600"/>
    <x v="62"/>
    <s v="N"/>
    <s v="06098"/>
    <s v="FH_AS_1GEO"/>
    <x v="147"/>
    <x v="3"/>
    <n v="0"/>
    <n v="0"/>
    <n v="1"/>
    <n v="0.33333333333333331"/>
    <n v="1"/>
    <s v=" "/>
  </r>
  <r>
    <s v="FH"/>
    <s v="220610"/>
    <x v="30"/>
    <s v="V"/>
    <s v="33360"/>
    <s v="FH_CEA_1GI5"/>
    <x v="42"/>
    <x v="4"/>
    <n v="1"/>
    <n v="0"/>
    <n v="0"/>
    <n v="0.33333333333333331"/>
    <n v="0"/>
    <s v=" "/>
  </r>
  <r>
    <s v="FH"/>
    <s v="490110"/>
    <x v="0"/>
    <s v="N"/>
    <s v="19159"/>
    <s v="FH_CEA_1CSU"/>
    <x v="148"/>
    <x v="0"/>
    <n v="0"/>
    <n v="0"/>
    <n v="1"/>
    <n v="0.33333333333333331"/>
    <n v="1"/>
    <s v="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">
  <r>
    <s v="4-Credit Certificate, SCFF"/>
    <s v="490110"/>
    <x v="0"/>
    <m/>
    <x v="0"/>
    <s v="FH_CEA_1IGC"/>
    <s v="Full IGETC Certification: CSU"/>
    <x v="0"/>
    <n v="283"/>
    <n v="250"/>
    <n v="187"/>
    <n v="240"/>
    <n v="-63"/>
    <n v="-0.252"/>
  </r>
  <r>
    <s v="4-Credit Certificate, SCFF"/>
    <s v="095220"/>
    <x v="1"/>
    <s v="Vocational"/>
    <x v="1"/>
    <s v="FH_CEA_1EIW"/>
    <s v="Inside Wireman"/>
    <x v="1"/>
    <n v="118"/>
    <n v="150"/>
    <n v="163"/>
    <n v="143.66666666666666"/>
    <n v="13"/>
    <n v="8.666666666666667E-2"/>
  </r>
  <r>
    <s v="4-Credit Certificate, SCFF"/>
    <s v="490110"/>
    <x v="0"/>
    <m/>
    <x v="0"/>
    <s v="FH_CEA_1ICU"/>
    <s v="Full IGETC Certification: UC"/>
    <x v="0"/>
    <n v="181"/>
    <n v="122"/>
    <n v="62"/>
    <n v="121.66666666666667"/>
    <n v="-60"/>
    <n v="-0.49180327868852458"/>
  </r>
  <r>
    <s v="4-Credit Certificate, SCFF"/>
    <s v="490110"/>
    <x v="0"/>
    <m/>
    <x v="2"/>
    <s v="FH_CEA_1IDC"/>
    <s v="Full GE Breadth Certification"/>
    <x v="0"/>
    <n v="160"/>
    <n v="122"/>
    <n v="69"/>
    <n v="117"/>
    <n v="-53"/>
    <n v="-0.4344262295081967"/>
  </r>
  <r>
    <s v="2-Associate Degree for Transfer"/>
    <s v="200100"/>
    <x v="2"/>
    <m/>
    <x v="3"/>
    <s v="FH_AA_1PYT"/>
    <s v="Psychology for Transfer"/>
    <x v="2"/>
    <n v="135"/>
    <n v="97"/>
    <n v="75"/>
    <n v="102.33333333333333"/>
    <n v="-22"/>
    <n v="-0.22680412371134021"/>
  </r>
  <r>
    <s v="2-Associate Degree for Transfer"/>
    <s v="050500"/>
    <x v="3"/>
    <s v="Vocational"/>
    <x v="4"/>
    <s v="FH_AS_1BAT"/>
    <s v="Business Admin  for Transfer"/>
    <x v="3"/>
    <n v="114"/>
    <n v="99"/>
    <n v="67"/>
    <n v="93.333333333333329"/>
    <n v="-32"/>
    <n v="-0.32323232323232326"/>
  </r>
  <r>
    <s v="1-Baccalaureate Degree"/>
    <s v="124020"/>
    <x v="4"/>
    <s v="Vocational"/>
    <x v="5"/>
    <s v="FH_BS_1DH"/>
    <s v="Dental Hygiene"/>
    <x v="4"/>
    <n v="73"/>
    <n v="76"/>
    <n v="54"/>
    <n v="67.666666666666671"/>
    <n v="-22"/>
    <n v="-0.28947368421052633"/>
  </r>
  <r>
    <s v="4-Credit Certificate, SCFF"/>
    <s v="095220"/>
    <x v="1"/>
    <s v="Vocational"/>
    <x v="6"/>
    <s v="FH_CEA_1SC1"/>
    <s v="Appr:Sound and Comm Installer"/>
    <x v="1"/>
    <n v="43"/>
    <n v="73"/>
    <n v="48"/>
    <n v="54.666666666666664"/>
    <n v="-25"/>
    <n v="-0.34246575342465752"/>
  </r>
  <r>
    <s v="2-Associate Degree for Transfer"/>
    <s v="120100"/>
    <x v="5"/>
    <s v="Vocational"/>
    <x v="7"/>
    <s v="FH_AS_1PHS"/>
    <s v="Public Health Sci for Transfer"/>
    <x v="3"/>
    <n v="64"/>
    <n v="53"/>
    <n v="36"/>
    <n v="51"/>
    <n v="-17"/>
    <n v="-0.32075471698113206"/>
  </r>
  <r>
    <s v="3-Associate Degree"/>
    <s v="220100"/>
    <x v="6"/>
    <m/>
    <x v="8"/>
    <s v="FH_AA_1GSS"/>
    <s v="Gen Stud: Social Science"/>
    <x v="5"/>
    <n v="70"/>
    <n v="53"/>
    <n v="25"/>
    <n v="49.333333333333336"/>
    <n v="-28"/>
    <n v="-0.52830188679245282"/>
  </r>
  <r>
    <s v="5-Credit Certificate, N/A SCFF"/>
    <s v="086000"/>
    <x v="7"/>
    <s v="Vocational"/>
    <x v="9"/>
    <s v="FH_CEA_1ONL"/>
    <s v="Online and Blended Instruction"/>
    <x v="6"/>
    <n v="54"/>
    <n v="40"/>
    <n v="25"/>
    <n v="39.666666666666664"/>
    <n v="-15"/>
    <n v="-0.375"/>
  </r>
  <r>
    <s v="2-Associate Degree for Transfer"/>
    <s v="150600"/>
    <x v="8"/>
    <m/>
    <x v="10"/>
    <s v="FH_AA_1CMT"/>
    <s v="Comm Studies for Transfer"/>
    <x v="2"/>
    <n v="61"/>
    <n v="28"/>
    <n v="29"/>
    <n v="39.333333333333336"/>
    <n v="1"/>
    <n v="3.5714285714285712E-2"/>
  </r>
  <r>
    <s v="2-Associate Degree for Transfer"/>
    <s v="170100"/>
    <x v="9"/>
    <m/>
    <x v="11"/>
    <s v="FH_AS_1MTT"/>
    <s v="Mathematics for Transfer"/>
    <x v="3"/>
    <n v="42"/>
    <n v="29"/>
    <n v="29"/>
    <n v="33.333333333333336"/>
    <n v="0"/>
    <n v="0"/>
  </r>
  <r>
    <s v="5-Credit Certificate, N/A SCFF"/>
    <s v="130540"/>
    <x v="10"/>
    <s v="Vocational"/>
    <x v="12"/>
    <s v="FH_CEA_1EC1"/>
    <s v="Early Child Eductn Fundamenals"/>
    <x v="6"/>
    <n v="31"/>
    <n v="39"/>
    <n v="25"/>
    <n v="31.666666666666668"/>
    <n v="-14"/>
    <n v="-0.35897435897435898"/>
  </r>
  <r>
    <s v="2-Associate Degree for Transfer"/>
    <s v="220800"/>
    <x v="11"/>
    <m/>
    <x v="13"/>
    <s v="FH_AA_1SOT"/>
    <s v="Sociology for Transfer"/>
    <x v="2"/>
    <n v="42"/>
    <n v="31"/>
    <n v="21"/>
    <n v="31.333333333333332"/>
    <n v="-10"/>
    <n v="-0.32258064516129031"/>
  </r>
  <r>
    <s v="2-Associate Degree for Transfer"/>
    <s v="070600"/>
    <x v="12"/>
    <m/>
    <x v="14"/>
    <s v="FH_AS_1CST"/>
    <s v="Computer Science for Transfer"/>
    <x v="3"/>
    <n v="27"/>
    <n v="32"/>
    <n v="27"/>
    <n v="28.666666666666668"/>
    <n v="-5"/>
    <n v="-0.15625"/>
  </r>
  <r>
    <s v="2-Associate Degree for Transfer"/>
    <s v="220400"/>
    <x v="13"/>
    <m/>
    <x v="15"/>
    <s v="FH_AA_1ECT"/>
    <s v="Economics for Transfer"/>
    <x v="2"/>
    <n v="37"/>
    <n v="25"/>
    <n v="24"/>
    <n v="28.666666666666668"/>
    <n v="-1"/>
    <n v="-0.04"/>
  </r>
  <r>
    <s v="5-Credit Certificate, N/A SCFF"/>
    <s v="095220"/>
    <x v="1"/>
    <s v="Vocational"/>
    <x v="16"/>
    <s v="FH_CEA_1ARW"/>
    <s v="Residential Wireman"/>
    <x v="6"/>
    <n v="59"/>
    <n v="20"/>
    <n v="6"/>
    <n v="28.333333333333332"/>
    <n v="-14"/>
    <n v="-0.7"/>
  </r>
  <r>
    <s v="3-Associate Degree"/>
    <s v="010210"/>
    <x v="14"/>
    <s v="Vocational"/>
    <x v="17"/>
    <s v="FH_AS_1VT"/>
    <s v="Veterinary Technology"/>
    <x v="7"/>
    <n v="26"/>
    <n v="26"/>
    <n v="28"/>
    <n v="26.666666666666668"/>
    <n v="2"/>
    <n v="7.6923076923076927E-2"/>
  </r>
  <r>
    <s v="2-Associate Degree for Transfer"/>
    <s v="130510"/>
    <x v="15"/>
    <m/>
    <x v="18"/>
    <s v="FH_AA_1CDV"/>
    <s v="Chld &amp; Adolescent Dev-Transfer"/>
    <x v="2"/>
    <n v="27"/>
    <n v="34"/>
    <n v="18"/>
    <n v="26.333333333333332"/>
    <n v="-16"/>
    <n v="-0.47058823529411764"/>
  </r>
  <r>
    <s v="4-Credit Certificate, SCFF"/>
    <s v="094600"/>
    <x v="16"/>
    <s v="Vocational"/>
    <x v="19"/>
    <s v="FH_CEA_1AC1"/>
    <s v="Appr:Air Conditng &amp; Refrig Tec"/>
    <x v="0"/>
    <n v="13"/>
    <n v="31"/>
    <n v="31"/>
    <n v="25"/>
    <n v="0"/>
    <n v="0"/>
  </r>
  <r>
    <s v="3-Associate Degree"/>
    <s v="200100"/>
    <x v="2"/>
    <m/>
    <x v="3"/>
    <s v="FH_AA_1PSY"/>
    <s v="Psychology"/>
    <x v="5"/>
    <n v="37"/>
    <n v="22"/>
    <n v="15"/>
    <n v="24.666666666666668"/>
    <n v="-7"/>
    <n v="-0.31818181818181818"/>
  </r>
  <r>
    <s v="3-Associate Degree"/>
    <s v="050200"/>
    <x v="17"/>
    <s v="Vocational"/>
    <x v="20"/>
    <s v="FH_AA_1ACC"/>
    <s v="Accounting"/>
    <x v="5"/>
    <n v="28"/>
    <n v="26"/>
    <n v="18"/>
    <n v="24"/>
    <n v="-8"/>
    <n v="-0.30769230769230771"/>
  </r>
  <r>
    <s v="2-Associate Degree for Transfer"/>
    <s v="127000"/>
    <x v="18"/>
    <m/>
    <x v="21"/>
    <s v="FH_AA_1KIT"/>
    <s v="Kinesiology for Transfer"/>
    <x v="2"/>
    <n v="27"/>
    <n v="28"/>
    <n v="16"/>
    <n v="23.666666666666668"/>
    <n v="-12"/>
    <n v="-0.42857142857142855"/>
  </r>
  <r>
    <s v="5-Credit Certificate, N/A SCFF"/>
    <s v="089900"/>
    <x v="19"/>
    <s v="Vocational"/>
    <x v="22"/>
    <s v="FH_CEA_1MKR"/>
    <s v="Makerspace Coordinator"/>
    <x v="6"/>
    <n v="24"/>
    <n v="13"/>
    <n v="34"/>
    <n v="23.666666666666668"/>
    <n v="21"/>
    <n v="1.6153846153846154"/>
  </r>
  <r>
    <s v="3-Associate Degree"/>
    <s v="121000"/>
    <x v="20"/>
    <s v="Vocational"/>
    <x v="23"/>
    <s v="FH_AS_1RET"/>
    <s v="Respiratory Therapy"/>
    <x v="7"/>
    <n v="24"/>
    <n v="23"/>
    <n v="23"/>
    <n v="23.333333333333332"/>
    <n v="0"/>
    <n v="0"/>
  </r>
  <r>
    <s v="3-Associate Degree"/>
    <s v="050500"/>
    <x v="3"/>
    <s v="Vocational"/>
    <x v="4"/>
    <s v="FH_AA_1BUS"/>
    <s v="Business Administration"/>
    <x v="5"/>
    <n v="31"/>
    <n v="22"/>
    <n v="16"/>
    <n v="23"/>
    <n v="-6"/>
    <n v="-0.27272727272727271"/>
  </r>
  <r>
    <s v="5-Credit Certificate, N/A SCFF"/>
    <s v="150600"/>
    <x v="8"/>
    <m/>
    <x v="24"/>
    <s v="FH_CEA_1CM1"/>
    <s v="Communication Studies I"/>
    <x v="6"/>
    <n v="32"/>
    <n v="23"/>
    <n v="11"/>
    <n v="22"/>
    <n v="-12"/>
    <n v="-0.52173913043478259"/>
  </r>
  <r>
    <s v="4-Credit Certificate, SCFF"/>
    <s v="095640"/>
    <x v="21"/>
    <s v="Vocational"/>
    <x v="25"/>
    <s v="FH_CEA_1SMB"/>
    <s v="Appr: Sheet Metal Bldg Trades"/>
    <x v="0"/>
    <n v="61"/>
    <n v="0"/>
    <n v="2"/>
    <n v="21"/>
    <n v="2"/>
    <s v=" "/>
  </r>
  <r>
    <s v="4-Credit Certificate, SCFF"/>
    <s v="095230"/>
    <x v="22"/>
    <s v="Vocational"/>
    <x v="26"/>
    <s v="FH_CEA_1SP4"/>
    <s v="Appr:Steamfitng&amp;Pipefiting Tec"/>
    <x v="0"/>
    <n v="25"/>
    <n v="31"/>
    <n v="6"/>
    <n v="20.666666666666668"/>
    <n v="-25"/>
    <n v="-0.80645161290322576"/>
  </r>
  <r>
    <s v="3-Associate Degree"/>
    <s v="070600"/>
    <x v="12"/>
    <m/>
    <x v="14"/>
    <s v="FH_AS_1CIS"/>
    <s v="Computer Science"/>
    <x v="7"/>
    <n v="25"/>
    <n v="18"/>
    <n v="18"/>
    <n v="20.333333333333332"/>
    <n v="0"/>
    <n v="0"/>
  </r>
  <r>
    <s v="3-Associate Degree"/>
    <s v="103000"/>
    <x v="23"/>
    <s v="Vocational"/>
    <x v="27"/>
    <s v="FH_AA_1GID"/>
    <s v="Graphic Interactive Design"/>
    <x v="5"/>
    <n v="25"/>
    <n v="20"/>
    <n v="16"/>
    <n v="20.333333333333332"/>
    <n v="-4"/>
    <n v="-0.2"/>
  </r>
  <r>
    <s v="3-Associate Degree"/>
    <s v="150600"/>
    <x v="8"/>
    <m/>
    <x v="10"/>
    <s v="FH_AA_1COS"/>
    <s v="Communication Studies"/>
    <x v="5"/>
    <n v="27"/>
    <n v="21"/>
    <n v="13"/>
    <n v="20.333333333333332"/>
    <n v="-8"/>
    <n v="-0.38095238095238093"/>
  </r>
  <r>
    <s v="5-Credit Certificate, N/A SCFF"/>
    <s v="490200"/>
    <x v="24"/>
    <m/>
    <x v="28"/>
    <s v="FH_CEA_1BHD"/>
    <s v="Bio-Health Divrsty&amp;Incl Ldrshp"/>
    <x v="6"/>
    <n v="27"/>
    <n v="16"/>
    <n v="18"/>
    <n v="20.333333333333332"/>
    <n v="2"/>
    <n v="0.125"/>
  </r>
  <r>
    <s v="4-Credit Certificate, SCFF"/>
    <s v="095230"/>
    <x v="22"/>
    <s v="Vocational"/>
    <x v="29"/>
    <s v="FH_CEA_1PT2"/>
    <s v="Appr:Plumbing Technology"/>
    <x v="0"/>
    <n v="19"/>
    <n v="30"/>
    <n v="11"/>
    <n v="20"/>
    <n v="-19"/>
    <n v="-0.6333333333333333"/>
  </r>
  <r>
    <s v="3-Associate Degree"/>
    <s v="122500"/>
    <x v="25"/>
    <s v="Vocational"/>
    <x v="30"/>
    <s v="FH_AS_1RT"/>
    <s v="Radiologic Technology"/>
    <x v="7"/>
    <n v="18"/>
    <n v="23"/>
    <n v="15"/>
    <n v="18.666666666666668"/>
    <n v="-8"/>
    <n v="-0.34782608695652173"/>
  </r>
  <r>
    <s v="2-Associate Degree for Transfer"/>
    <s v="040100"/>
    <x v="26"/>
    <m/>
    <x v="31"/>
    <s v="FH_AS_1BIT"/>
    <s v="Biology for Transfer"/>
    <x v="3"/>
    <n v="25"/>
    <n v="14"/>
    <n v="16"/>
    <n v="18.333333333333332"/>
    <n v="2"/>
    <n v="0.14285714285714285"/>
  </r>
  <r>
    <s v="5-Credit Certificate, N/A SCFF"/>
    <s v="086000"/>
    <x v="7"/>
    <s v="Vocational"/>
    <x v="32"/>
    <s v="FH_CEA_1ETS"/>
    <s v="Education Technology Specialst"/>
    <x v="6"/>
    <n v="0"/>
    <n v="26"/>
    <n v="27"/>
    <n v="17.666666666666668"/>
    <n v="1"/>
    <n v="3.8461538461538464E-2"/>
  </r>
  <r>
    <s v="2-Associate Degree for Transfer"/>
    <s v="220700"/>
    <x v="27"/>
    <m/>
    <x v="33"/>
    <s v="FH_AA_1PST"/>
    <s v="Political Science for Transfer"/>
    <x v="2"/>
    <n v="25"/>
    <n v="15"/>
    <n v="10"/>
    <n v="16.666666666666668"/>
    <n v="-5"/>
    <n v="-0.33333333333333331"/>
  </r>
  <r>
    <s v="3-Associate Degree"/>
    <s v="130500"/>
    <x v="28"/>
    <s v="Vocational"/>
    <x v="34"/>
    <s v="FH_AA_1CHD"/>
    <s v="Child Development"/>
    <x v="5"/>
    <n v="16"/>
    <n v="14"/>
    <n v="20"/>
    <n v="16.666666666666668"/>
    <n v="6"/>
    <n v="0.42857142857142855"/>
  </r>
  <r>
    <s v="3-Associate Degree"/>
    <s v="125100"/>
    <x v="29"/>
    <s v="Vocational"/>
    <x v="35"/>
    <s v="FH_AS_1PAR"/>
    <s v="Paramedic"/>
    <x v="7"/>
    <n v="25"/>
    <n v="15"/>
    <n v="9"/>
    <n v="16.333333333333332"/>
    <n v="-6"/>
    <n v="-0.4"/>
  </r>
  <r>
    <s v="3-Associate Degree"/>
    <s v="220800"/>
    <x v="11"/>
    <m/>
    <x v="13"/>
    <s v="FH_AA_1SOC"/>
    <s v="Sociology"/>
    <x v="5"/>
    <n v="21"/>
    <n v="20"/>
    <n v="6"/>
    <n v="15.666666666666666"/>
    <n v="-14"/>
    <n v="-0.7"/>
  </r>
  <r>
    <s v="3-Associate Degree"/>
    <s v="490200"/>
    <x v="24"/>
    <m/>
    <x v="36"/>
    <s v="FH_AS_1GSC"/>
    <s v="General Studies: Science"/>
    <x v="7"/>
    <n v="20"/>
    <n v="14"/>
    <n v="8"/>
    <n v="14"/>
    <n v="-6"/>
    <n v="-0.42857142857142855"/>
  </r>
  <r>
    <s v="5-Credit Certificate, N/A SCFF"/>
    <s v="220610"/>
    <x v="30"/>
    <s v="Vocational"/>
    <x v="37"/>
    <s v="FH_CEA_1GI8"/>
    <s v="Geographic Inform Syst Techn I"/>
    <x v="6"/>
    <n v="22"/>
    <n v="9"/>
    <n v="11"/>
    <n v="14"/>
    <n v="2"/>
    <n v="0.22222222222222221"/>
  </r>
  <r>
    <s v="5-Credit Certificate, N/A SCFF"/>
    <s v="086000"/>
    <x v="7"/>
    <s v="Vocational"/>
    <x v="38"/>
    <s v="FH_CEA_1SIL"/>
    <s v="STEAM Instructional Leadership"/>
    <x v="6"/>
    <n v="0"/>
    <n v="22"/>
    <n v="19"/>
    <n v="13.666666666666666"/>
    <n v="-3"/>
    <n v="-0.13636363636363635"/>
  </r>
  <r>
    <s v="2-Associate Degree for Transfer"/>
    <s v="150100"/>
    <x v="31"/>
    <m/>
    <x v="39"/>
    <s v="FH_AA_1EHT"/>
    <s v="English for Transfer"/>
    <x v="2"/>
    <n v="11"/>
    <n v="11"/>
    <n v="12"/>
    <n v="11.333333333333334"/>
    <n v="1"/>
    <n v="9.0909090909090912E-2"/>
  </r>
  <r>
    <s v="4-Credit Certificate, SCFF"/>
    <s v="050970"/>
    <x v="32"/>
    <s v="Vocational"/>
    <x v="40"/>
    <s v="FH_CEA_1DMR"/>
    <s v="Digital Marketing"/>
    <x v="1"/>
    <n v="4"/>
    <n v="6"/>
    <n v="23"/>
    <n v="11"/>
    <n v="17"/>
    <n v="2.8333333333333335"/>
  </r>
  <r>
    <s v="2-Associate Degree for Transfer"/>
    <s v="220200"/>
    <x v="33"/>
    <m/>
    <x v="41"/>
    <s v="FH_AA_1ANT"/>
    <s v="Anthropology for Transfer"/>
    <x v="2"/>
    <n v="11"/>
    <n v="13"/>
    <n v="7"/>
    <n v="10.333333333333334"/>
    <n v="-6"/>
    <n v="-0.46153846153846156"/>
  </r>
  <r>
    <s v="4-Credit Certificate, SCFF"/>
    <s v="070700"/>
    <x v="34"/>
    <s v="Vocational"/>
    <x v="42"/>
    <s v="FH_CEA_1ASD"/>
    <s v="Advanced Software Development"/>
    <x v="1"/>
    <n v="10"/>
    <n v="12"/>
    <n v="9"/>
    <n v="10.333333333333334"/>
    <n v="-3"/>
    <n v="-0.25"/>
  </r>
  <r>
    <s v="3-Associate Degree"/>
    <s v="100500"/>
    <x v="35"/>
    <s v="Vocational"/>
    <x v="43"/>
    <s v="FH_AA_1MU1"/>
    <s v="Music Technology"/>
    <x v="5"/>
    <n v="13"/>
    <n v="11"/>
    <n v="6"/>
    <n v="10"/>
    <n v="-5"/>
    <n v="-0.45454545454545453"/>
  </r>
  <r>
    <s v="4-Credit Certificate, SCFF"/>
    <s v="150600"/>
    <x v="8"/>
    <m/>
    <x v="44"/>
    <s v="FH_CEA_1CM2"/>
    <s v="Communication Studies II"/>
    <x v="1"/>
    <n v="16"/>
    <n v="7"/>
    <n v="5"/>
    <n v="9.3333333333333339"/>
    <n v="-2"/>
    <n v="-0.2857142857142857"/>
  </r>
  <r>
    <s v="5-Credit Certificate, N/A SCFF"/>
    <s v="159900"/>
    <x v="36"/>
    <m/>
    <x v="45"/>
    <s v="FH_CEA_1HUM"/>
    <s v="Humanities"/>
    <x v="6"/>
    <n v="11"/>
    <n v="11"/>
    <n v="5"/>
    <n v="9"/>
    <n v="-6"/>
    <n v="-0.54545454545454541"/>
  </r>
  <r>
    <s v="2-Associate Degree for Transfer"/>
    <s v="050500"/>
    <x v="3"/>
    <s v="Vocational"/>
    <x v="46"/>
    <s v="FH_AS_1BA2"/>
    <s v="Business Adm For Transfer 2.0"/>
    <x v="3"/>
    <n v="0"/>
    <n v="0"/>
    <n v="26"/>
    <n v="8.6666666666666661"/>
    <n v="26"/>
    <s v=" "/>
  </r>
  <r>
    <s v="5-Credit Certificate, N/A SCFF"/>
    <s v="130520"/>
    <x v="37"/>
    <s v="Vocational"/>
    <x v="47"/>
    <s v="FH_CEA_1EC2"/>
    <s v="Early Child Special Education"/>
    <x v="6"/>
    <n v="9"/>
    <n v="7"/>
    <n v="9"/>
    <n v="8.3333333333333339"/>
    <n v="2"/>
    <n v="0.2857142857142857"/>
  </r>
  <r>
    <s v="2-Associate Degree for Transfer"/>
    <s v="220130"/>
    <x v="38"/>
    <m/>
    <x v="48"/>
    <s v="FH_AA_1SJU"/>
    <s v="Social Justice Studies Trnsfr"/>
    <x v="2"/>
    <n v="7"/>
    <n v="9"/>
    <n v="8"/>
    <n v="8"/>
    <n v="-1"/>
    <n v="-0.1111111111111111"/>
  </r>
  <r>
    <s v="2-Associate Degree for Transfer"/>
    <s v="060420"/>
    <x v="39"/>
    <s v="Vocational"/>
    <x v="49"/>
    <s v="FH_AS_1FTV"/>
    <s v="Film,TV &amp; Elec Media-Transfer"/>
    <x v="3"/>
    <n v="6"/>
    <n v="10"/>
    <n v="7"/>
    <n v="7.666666666666667"/>
    <n v="-3"/>
    <n v="-0.3"/>
  </r>
  <r>
    <s v="4-Credit Certificate, SCFF"/>
    <s v="070700"/>
    <x v="34"/>
    <s v="Vocational"/>
    <x v="50"/>
    <s v="FH_CEA_1JAV"/>
    <s v="Software Development in Java"/>
    <x v="1"/>
    <n v="14"/>
    <n v="4"/>
    <n v="5"/>
    <n v="7.666666666666667"/>
    <n v="1"/>
    <n v="0.25"/>
  </r>
  <r>
    <s v="4-Credit Certificate, SCFF"/>
    <s v="122100"/>
    <x v="40"/>
    <s v="Vocational"/>
    <x v="51"/>
    <s v="FH_CEA_1PTZ"/>
    <s v="Pharmacy Technician"/>
    <x v="0"/>
    <n v="0"/>
    <n v="15"/>
    <n v="8"/>
    <n v="7.666666666666667"/>
    <n v="-7"/>
    <n v="-0.46666666666666667"/>
  </r>
  <r>
    <s v="3-Associate Degree"/>
    <s v="040100"/>
    <x v="26"/>
    <m/>
    <x v="52"/>
    <s v="FH_AS_1BIO"/>
    <s v="Biological Sciences"/>
    <x v="7"/>
    <n v="16"/>
    <n v="4"/>
    <n v="2"/>
    <n v="7.333333333333333"/>
    <n v="-2"/>
    <n v="-0.5"/>
  </r>
  <r>
    <s v="3-Associate Degree"/>
    <s v="090100"/>
    <x v="41"/>
    <m/>
    <x v="53"/>
    <s v="FH_AS_1EGN"/>
    <s v="Engineering"/>
    <x v="7"/>
    <n v="8"/>
    <n v="10"/>
    <n v="4"/>
    <n v="7.333333333333333"/>
    <n v="-6"/>
    <n v="-0.6"/>
  </r>
  <r>
    <s v="3-Associate Degree"/>
    <s v="110800"/>
    <x v="42"/>
    <m/>
    <x v="54"/>
    <s v="FH_AA_1JAP"/>
    <s v="Japanese"/>
    <x v="5"/>
    <n v="8"/>
    <n v="7"/>
    <n v="7"/>
    <n v="7.333333333333333"/>
    <n v="0"/>
    <n v="0"/>
  </r>
  <r>
    <s v="3-Associate Degree"/>
    <s v="170100"/>
    <x v="9"/>
    <m/>
    <x v="11"/>
    <s v="FH_AS_1MAT"/>
    <s v="Mathematics"/>
    <x v="7"/>
    <n v="10"/>
    <n v="8"/>
    <n v="4"/>
    <n v="7.333333333333333"/>
    <n v="-4"/>
    <n v="-0.5"/>
  </r>
  <r>
    <s v="3-Associate Degree"/>
    <s v="122100"/>
    <x v="40"/>
    <s v="Vocational"/>
    <x v="51"/>
    <s v="FH_AS_1PT"/>
    <s v="Pharmacy Technician"/>
    <x v="7"/>
    <n v="2"/>
    <n v="14"/>
    <n v="5"/>
    <n v="7"/>
    <n v="-9"/>
    <n v="-0.6428571428571429"/>
  </r>
  <r>
    <s v="4-Credit Certificate, SCFF"/>
    <s v="050200"/>
    <x v="17"/>
    <s v="Vocational"/>
    <x v="55"/>
    <s v="FH_CEA_1CPA"/>
    <s v="CPA Exam Prep-CEA"/>
    <x v="1"/>
    <n v="5"/>
    <n v="10"/>
    <n v="6"/>
    <n v="7"/>
    <n v="-4"/>
    <n v="-0.4"/>
  </r>
  <r>
    <s v="4-Credit Certificate, SCFF"/>
    <s v="070700"/>
    <x v="34"/>
    <s v="Vocational"/>
    <x v="56"/>
    <s v="FH_CEA_1PYN"/>
    <s v="Software Development in Python"/>
    <x v="1"/>
    <n v="4"/>
    <n v="2"/>
    <n v="15"/>
    <n v="7"/>
    <n v="13"/>
    <n v="6.5"/>
  </r>
  <r>
    <s v="5-Credit Certificate, N/A SCFF"/>
    <s v="121000"/>
    <x v="20"/>
    <s v="Vocational"/>
    <x v="57"/>
    <s v="FH_CEA_1IPA"/>
    <s v="Interventional Pulmonary  Asst"/>
    <x v="6"/>
    <n v="10"/>
    <n v="9"/>
    <n v="2"/>
    <n v="7"/>
    <n v="-7"/>
    <n v="-0.77777777777777779"/>
  </r>
  <r>
    <s v="5-Credit Certificate, N/A SCFF"/>
    <s v="130550"/>
    <x v="43"/>
    <s v="Vocational"/>
    <x v="58"/>
    <s v="FH_CEA_1EAC"/>
    <s v="Elementry After Care Education"/>
    <x v="6"/>
    <n v="11"/>
    <n v="3"/>
    <n v="7"/>
    <n v="7"/>
    <n v="4"/>
    <n v="1.3333333333333333"/>
  </r>
  <r>
    <s v="2-Associate Degree for Transfer"/>
    <s v="130500"/>
    <x v="28"/>
    <s v="Vocational"/>
    <x v="59"/>
    <s v="FH_AS_1EAT"/>
    <s v="Early Chid Educ for Transfer"/>
    <x v="3"/>
    <n v="10"/>
    <n v="4"/>
    <n v="6"/>
    <n v="6.666666666666667"/>
    <n v="2"/>
    <n v="0.5"/>
  </r>
  <r>
    <s v="3-Associate Degree"/>
    <s v="100200"/>
    <x v="44"/>
    <m/>
    <x v="60"/>
    <s v="FH_AA_1ART"/>
    <s v="Art"/>
    <x v="5"/>
    <n v="10"/>
    <n v="7"/>
    <n v="2"/>
    <n v="6.333333333333333"/>
    <n v="-5"/>
    <n v="-0.7142857142857143"/>
  </r>
  <r>
    <s v="3-Associate Degree"/>
    <s v="010900"/>
    <x v="45"/>
    <s v="Vocational"/>
    <x v="61"/>
    <s v="FH_AS_1EHD"/>
    <s v="Envirn Horticulture Design"/>
    <x v="7"/>
    <n v="7"/>
    <n v="5"/>
    <n v="7"/>
    <n v="6.333333333333333"/>
    <n v="2"/>
    <n v="0.4"/>
  </r>
  <r>
    <s v="4-Credit Certificate, SCFF"/>
    <s v="220610"/>
    <x v="30"/>
    <s v="Vocational"/>
    <x v="62"/>
    <s v="FH_CEA_1GI9"/>
    <s v="Geographic Inform Syst Tech II"/>
    <x v="1"/>
    <n v="4"/>
    <n v="7"/>
    <n v="8"/>
    <n v="6.333333333333333"/>
    <n v="1"/>
    <n v="0.14285714285714285"/>
  </r>
  <r>
    <s v="6-Noncredit Certificate"/>
    <s v="493087"/>
    <x v="46"/>
    <m/>
    <x v="63"/>
    <m/>
    <m/>
    <x v="8"/>
    <n v="17"/>
    <n v="0"/>
    <n v="2"/>
    <n v="6.333333333333333"/>
    <n v="2"/>
    <s v=" "/>
  </r>
  <r>
    <s v="3-Associate Degree"/>
    <s v="220610"/>
    <x v="30"/>
    <s v="Vocational"/>
    <x v="64"/>
    <s v="FH_AS_1GI4"/>
    <s v="Geographic Inform System Techn"/>
    <x v="7"/>
    <n v="9"/>
    <n v="6"/>
    <n v="3"/>
    <n v="6"/>
    <n v="-3"/>
    <n v="-0.5"/>
  </r>
  <r>
    <s v="4-Credit Certificate, SCFF"/>
    <s v="095230"/>
    <x v="22"/>
    <s v="Vocational"/>
    <x v="65"/>
    <s v="FH_CEA_1PL1"/>
    <s v="Appr:Plumbing&amp;Pipefitting-CEA"/>
    <x v="0"/>
    <n v="0"/>
    <n v="0"/>
    <n v="18"/>
    <n v="6"/>
    <n v="18"/>
    <s v=" "/>
  </r>
  <r>
    <s v="2-Associate Degree for Transfer"/>
    <s v="190200"/>
    <x v="47"/>
    <m/>
    <x v="66"/>
    <s v="FH_AS_1PCT"/>
    <s v="Physics for Transfer"/>
    <x v="3"/>
    <n v="9"/>
    <n v="5"/>
    <n v="3"/>
    <n v="5.666666666666667"/>
    <n v="-2"/>
    <n v="-0.4"/>
  </r>
  <r>
    <s v="2-Associate Degree for Transfer"/>
    <s v="220500"/>
    <x v="48"/>
    <m/>
    <x v="67"/>
    <s v="FH_AA_1HIT"/>
    <s v="History for Transfer"/>
    <x v="2"/>
    <n v="7"/>
    <n v="4"/>
    <n v="5"/>
    <n v="5.333333333333333"/>
    <n v="1"/>
    <n v="0.25"/>
  </r>
  <r>
    <s v="4-Credit Certificate, SCFF"/>
    <s v="095230"/>
    <x v="22"/>
    <s v="Vocational"/>
    <x v="65"/>
    <s v="FH_CEA_1PLU"/>
    <s v="Appr:Plumbing/Pipefitting/Pipe"/>
    <x v="1"/>
    <n v="1"/>
    <n v="15"/>
    <n v="0"/>
    <n v="5.333333333333333"/>
    <n v="-15"/>
    <n v="-1"/>
  </r>
  <r>
    <s v="3-Associate Degree"/>
    <s v="101100"/>
    <x v="49"/>
    <m/>
    <x v="68"/>
    <s v="FH_AA_1PHO"/>
    <s v="Photography"/>
    <x v="5"/>
    <n v="4"/>
    <n v="8"/>
    <n v="3"/>
    <n v="5"/>
    <n v="-5"/>
    <n v="-0.625"/>
  </r>
  <r>
    <s v="3-Associate Degree"/>
    <s v="220200"/>
    <x v="33"/>
    <m/>
    <x v="41"/>
    <s v="FH_AA_1AN1"/>
    <s v="Anthropology"/>
    <x v="5"/>
    <n v="6"/>
    <n v="6"/>
    <n v="3"/>
    <n v="5"/>
    <n v="-3"/>
    <n v="-0.5"/>
  </r>
  <r>
    <s v="2-Associate Degree for Transfer"/>
    <s v="100200"/>
    <x v="44"/>
    <m/>
    <x v="69"/>
    <s v="FH_AA_1STT"/>
    <s v="Studio Arts for Transfer"/>
    <x v="2"/>
    <n v="3"/>
    <n v="4"/>
    <n v="7"/>
    <n v="4.666666666666667"/>
    <n v="3"/>
    <n v="0.75"/>
  </r>
  <r>
    <s v="3-Associate Degree"/>
    <s v="190500"/>
    <x v="50"/>
    <m/>
    <x v="70"/>
    <s v="FH_AS_1CHE"/>
    <s v="Chemistry"/>
    <x v="7"/>
    <n v="6"/>
    <n v="7"/>
    <n v="1"/>
    <n v="4.666666666666667"/>
    <n v="-6"/>
    <n v="-0.8571428571428571"/>
  </r>
  <r>
    <s v="4-Credit Certificate, SCFF"/>
    <s v="124010"/>
    <x v="51"/>
    <s v="Vocational"/>
    <x v="71"/>
    <s v="FH_CEA_1D A"/>
    <s v="Dental Assisting"/>
    <x v="0"/>
    <n v="0"/>
    <n v="14"/>
    <n v="0"/>
    <n v="4.666666666666667"/>
    <n v="-14"/>
    <n v="-1"/>
  </r>
  <r>
    <s v="5-Credit Certificate, N/A SCFF"/>
    <s v="103000"/>
    <x v="23"/>
    <s v="Vocational"/>
    <x v="72"/>
    <s v="FH_CEA_1GR2"/>
    <s v="Graphic Design CEA"/>
    <x v="6"/>
    <n v="5"/>
    <n v="5"/>
    <n v="4"/>
    <n v="4.666666666666667"/>
    <n v="-1"/>
    <n v="-0.2"/>
  </r>
  <r>
    <s v="3-Associate Degree"/>
    <s v="110500"/>
    <x v="52"/>
    <m/>
    <x v="73"/>
    <s v="FH_AA_1SPA"/>
    <s v="Spanish"/>
    <x v="5"/>
    <n v="7"/>
    <n v="4"/>
    <n v="2"/>
    <n v="4.333333333333333"/>
    <n v="-2"/>
    <n v="-0.5"/>
  </r>
  <r>
    <s v="4-Credit Certificate, SCFF"/>
    <s v="100400"/>
    <x v="53"/>
    <m/>
    <x v="74"/>
    <s v="FH_CEA_1MHL"/>
    <s v="Music History &amp; Literature"/>
    <x v="1"/>
    <n v="4"/>
    <n v="4"/>
    <n v="5"/>
    <n v="4.333333333333333"/>
    <n v="1"/>
    <n v="0.25"/>
  </r>
  <r>
    <s v="3-Associate Degree"/>
    <s v="150100"/>
    <x v="31"/>
    <m/>
    <x v="39"/>
    <s v="FH_AA_1ENG"/>
    <s v="English"/>
    <x v="5"/>
    <n v="4"/>
    <n v="5"/>
    <n v="3"/>
    <n v="4"/>
    <n v="-2"/>
    <n v="-0.4"/>
  </r>
  <r>
    <s v="5-Credit Certificate, N/A SCFF"/>
    <s v="010210"/>
    <x v="14"/>
    <s v="Vocational"/>
    <x v="75"/>
    <s v="FH_CEA_1VT1"/>
    <s v="Veterinary Assisting"/>
    <x v="6"/>
    <n v="0"/>
    <n v="4"/>
    <n v="8"/>
    <n v="4"/>
    <n v="4"/>
    <n v="1"/>
  </r>
  <r>
    <s v="6-Noncredit Certificate"/>
    <s v="493086"/>
    <x v="54"/>
    <m/>
    <x v="76"/>
    <m/>
    <m/>
    <x v="8"/>
    <n v="0"/>
    <n v="0"/>
    <n v="12"/>
    <n v="4"/>
    <n v="12"/>
    <s v=" "/>
  </r>
  <r>
    <s v="2-Associate Degree for Transfer"/>
    <s v="100100"/>
    <x v="55"/>
    <m/>
    <x v="77"/>
    <s v="FH_AA_1ATT"/>
    <s v="Art History for Transfer"/>
    <x v="2"/>
    <n v="6"/>
    <n v="3"/>
    <n v="2"/>
    <n v="3.6666666666666665"/>
    <n v="-1"/>
    <n v="-0.33333333333333331"/>
  </r>
  <r>
    <s v="2-Associate Degree for Transfer"/>
    <s v="100700"/>
    <x v="56"/>
    <m/>
    <x v="78"/>
    <s v="FH_AA_1TAT"/>
    <s v="Theatre Arts for Transfer"/>
    <x v="2"/>
    <n v="5"/>
    <n v="2"/>
    <n v="4"/>
    <n v="3.6666666666666665"/>
    <n v="2"/>
    <n v="1"/>
  </r>
  <r>
    <s v="2-Associate Degree for Transfer"/>
    <s v="150900"/>
    <x v="57"/>
    <m/>
    <x v="79"/>
    <s v="FH_AA_1PIT"/>
    <s v="Philosophy for Transfer"/>
    <x v="2"/>
    <n v="4"/>
    <n v="4"/>
    <n v="3"/>
    <n v="3.6666666666666665"/>
    <n v="-1"/>
    <n v="-0.25"/>
  </r>
  <r>
    <s v="4-Credit Certificate, SCFF"/>
    <s v="070800"/>
    <x v="58"/>
    <s v="Vocational"/>
    <x v="80"/>
    <s v="FH_CEA_1CLD"/>
    <s v="Cloud Computing"/>
    <x v="1"/>
    <n v="3"/>
    <n v="1"/>
    <n v="7"/>
    <n v="3.6666666666666665"/>
    <n v="6"/>
    <n v="6"/>
  </r>
  <r>
    <s v="2-Associate Degree for Transfer"/>
    <s v="221020"/>
    <x v="59"/>
    <m/>
    <x v="81"/>
    <s v="FH_AA_1GLO"/>
    <s v="Global Studies for Transfer"/>
    <x v="2"/>
    <n v="3"/>
    <n v="3"/>
    <n v="4"/>
    <n v="3.3333333333333335"/>
    <n v="1"/>
    <n v="0.33333333333333331"/>
  </r>
  <r>
    <s v="3-Associate Degree"/>
    <s v="490300"/>
    <x v="60"/>
    <m/>
    <x v="82"/>
    <s v="FH_AA_1GSH"/>
    <s v="Humanities"/>
    <x v="5"/>
    <n v="2"/>
    <n v="5"/>
    <n v="3"/>
    <n v="3.3333333333333335"/>
    <n v="-2"/>
    <n v="-0.4"/>
  </r>
  <r>
    <s v="3-Associate Degree"/>
    <s v="100400"/>
    <x v="53"/>
    <m/>
    <x v="83"/>
    <s v="FH_AA_1MU4"/>
    <s v="Music: General"/>
    <x v="5"/>
    <n v="5"/>
    <n v="3"/>
    <n v="2"/>
    <n v="3.3333333333333335"/>
    <n v="-1"/>
    <n v="-0.33333333333333331"/>
  </r>
  <r>
    <s v="3-Associate Degree"/>
    <s v="124010"/>
    <x v="51"/>
    <s v="Vocational"/>
    <x v="71"/>
    <s v="FH_AS_1D A"/>
    <s v="Dental Assisting"/>
    <x v="7"/>
    <n v="0"/>
    <n v="10"/>
    <n v="0"/>
    <n v="3.3333333333333335"/>
    <n v="-10"/>
    <n v="-1"/>
  </r>
  <r>
    <s v="4-Credit Certificate, SCFF"/>
    <s v="124010"/>
    <x v="51"/>
    <s v="Vocational"/>
    <x v="71"/>
    <s v="FH_CEA_1DAZ"/>
    <s v="Dental Assisting"/>
    <x v="0"/>
    <n v="1"/>
    <n v="0"/>
    <n v="9"/>
    <n v="3.3333333333333335"/>
    <n v="9"/>
    <s v=" "/>
  </r>
  <r>
    <s v="4-Credit Certificate, SCFF"/>
    <s v="125100"/>
    <x v="29"/>
    <s v="Vocational"/>
    <x v="35"/>
    <s v="FH_CEA_1PAZ"/>
    <s v="Paramedic"/>
    <x v="0"/>
    <n v="4"/>
    <n v="4"/>
    <n v="2"/>
    <n v="3.3333333333333335"/>
    <n v="-2"/>
    <n v="-0.5"/>
  </r>
  <r>
    <s v="5-Credit Certificate, N/A SCFF"/>
    <s v="126100"/>
    <x v="61"/>
    <s v="Vocational"/>
    <x v="84"/>
    <s v="FH_CEA_1CHW"/>
    <s v="Community Health Worker"/>
    <x v="6"/>
    <n v="0"/>
    <n v="0"/>
    <n v="10"/>
    <n v="3.3333333333333335"/>
    <n v="10"/>
    <s v=" "/>
  </r>
  <r>
    <s v="3-Associate Degree"/>
    <s v="190200"/>
    <x v="47"/>
    <m/>
    <x v="66"/>
    <s v="FH_AS_1PHY"/>
    <s v="Physics"/>
    <x v="7"/>
    <n v="3"/>
    <n v="3"/>
    <n v="3"/>
    <n v="3"/>
    <n v="0"/>
    <n v="0"/>
  </r>
  <r>
    <s v="4-Credit Certificate, SCFF"/>
    <s v="070700"/>
    <x v="34"/>
    <s v="Vocational"/>
    <x v="85"/>
    <s v="FH_CEA_1CPL"/>
    <s v="Software Development in C++"/>
    <x v="1"/>
    <n v="7"/>
    <n v="1"/>
    <n v="1"/>
    <n v="3"/>
    <n v="0"/>
    <n v="0"/>
  </r>
  <r>
    <s v="5-Credit Certificate, N/A SCFF"/>
    <s v="086000"/>
    <x v="7"/>
    <s v="Vocational"/>
    <x v="86"/>
    <s v="FH_CEA_1EET"/>
    <s v="Emerging Educational Technolog"/>
    <x v="6"/>
    <n v="0"/>
    <n v="9"/>
    <n v="0"/>
    <n v="3"/>
    <n v="-9"/>
    <n v="-1"/>
  </r>
  <r>
    <s v="6-Noncredit Certificate"/>
    <s v="493087"/>
    <x v="46"/>
    <m/>
    <x v="87"/>
    <m/>
    <m/>
    <x v="8"/>
    <n v="2"/>
    <n v="0"/>
    <n v="7"/>
    <n v="3"/>
    <n v="7"/>
    <s v=" "/>
  </r>
  <r>
    <s v="4-Credit Certificate, SCFF"/>
    <s v="103000"/>
    <x v="23"/>
    <s v="Vocational"/>
    <x v="27"/>
    <s v="FH_CEA_1GIZ"/>
    <s v="Graphic and Interactive Dsgn"/>
    <x v="0"/>
    <n v="4"/>
    <n v="1"/>
    <n v="3"/>
    <n v="2.6666666666666665"/>
    <n v="2"/>
    <n v="2"/>
  </r>
  <r>
    <s v="4-Credit Certificate, SCFF"/>
    <s v="220610"/>
    <x v="30"/>
    <s v="Vocational"/>
    <x v="88"/>
    <s v="FH_CEA_1GI7"/>
    <s v="Geographic Inform Syst Tec III"/>
    <x v="1"/>
    <n v="4"/>
    <n v="4"/>
    <n v="0"/>
    <n v="2.6666666666666665"/>
    <n v="-4"/>
    <n v="-1"/>
  </r>
  <r>
    <s v="2-Associate Degree for Transfer"/>
    <s v="220600"/>
    <x v="62"/>
    <m/>
    <x v="89"/>
    <s v="FH_AA_1GET"/>
    <s v="Geography for Transfer"/>
    <x v="2"/>
    <n v="1"/>
    <n v="2"/>
    <n v="4"/>
    <n v="2.3333333333333335"/>
    <n v="2"/>
    <n v="1"/>
  </r>
  <r>
    <s v="3-Associate Degree"/>
    <s v="100200"/>
    <x v="44"/>
    <m/>
    <x v="77"/>
    <s v="FH_AA_1AHI"/>
    <s v="Art History"/>
    <x v="5"/>
    <n v="2"/>
    <n v="1"/>
    <n v="4"/>
    <n v="2.3333333333333335"/>
    <n v="3"/>
    <n v="3"/>
  </r>
  <r>
    <s v="3-Associate Degree"/>
    <s v="124010"/>
    <x v="51"/>
    <s v="Vocational"/>
    <x v="71"/>
    <s v="FH_AS_1DA"/>
    <s v="Dental Assisting"/>
    <x v="7"/>
    <n v="3"/>
    <n v="0"/>
    <n v="4"/>
    <n v="2.3333333333333335"/>
    <n v="4"/>
    <s v=" "/>
  </r>
  <r>
    <s v="3-Associate Degree"/>
    <s v="095220"/>
    <x v="1"/>
    <s v="Vocational"/>
    <x v="90"/>
    <s v="FH_AS_1GEL"/>
    <s v="Inside Wireman AS"/>
    <x v="7"/>
    <n v="2"/>
    <n v="0"/>
    <n v="4"/>
    <n v="2"/>
    <n v="4"/>
    <s v=" "/>
  </r>
  <r>
    <s v="3-Associate Degree"/>
    <s v="220400"/>
    <x v="13"/>
    <m/>
    <x v="15"/>
    <s v="FH_AA_1ECO"/>
    <s v="Economics"/>
    <x v="5"/>
    <n v="3"/>
    <n v="2"/>
    <n v="1"/>
    <n v="2"/>
    <n v="-1"/>
    <n v="-0.5"/>
  </r>
  <r>
    <s v="4-Credit Certificate, SCFF"/>
    <s v="010900"/>
    <x v="45"/>
    <s v="Vocational"/>
    <x v="91"/>
    <s v="FH_CEA_1EHZ"/>
    <s v="Env Hort and Design"/>
    <x v="0"/>
    <n v="4"/>
    <n v="2"/>
    <n v="0"/>
    <n v="2"/>
    <n v="-2"/>
    <n v="-1"/>
  </r>
  <r>
    <s v="4-Credit Certificate, SCFF"/>
    <s v="100500"/>
    <x v="35"/>
    <s v="Vocational"/>
    <x v="43"/>
    <s v="FH_CEA_1MUY"/>
    <s v="Music Technology"/>
    <x v="0"/>
    <n v="4"/>
    <n v="0"/>
    <n v="2"/>
    <n v="2"/>
    <n v="2"/>
    <s v=" "/>
  </r>
  <r>
    <s v="4-Credit Certificate, SCFF"/>
    <s v="100500"/>
    <x v="35"/>
    <s v="Vocational"/>
    <x v="92"/>
    <s v="FH_CEA_1MPT"/>
    <s v="Mus Tech: Pro Tools"/>
    <x v="1"/>
    <n v="3"/>
    <n v="2"/>
    <n v="1"/>
    <n v="2"/>
    <n v="-1"/>
    <n v="-0.5"/>
  </r>
  <r>
    <s v="3-Associate Degree"/>
    <s v="083500"/>
    <x v="63"/>
    <m/>
    <x v="93"/>
    <s v="FH_AA_1PE"/>
    <s v="Physical Education"/>
    <x v="5"/>
    <n v="0"/>
    <n v="2"/>
    <n v="3"/>
    <n v="1.6666666666666667"/>
    <n v="1"/>
    <n v="0.5"/>
  </r>
  <r>
    <s v="3-Associate Degree"/>
    <s v="095230"/>
    <x v="22"/>
    <s v="Vocational"/>
    <x v="29"/>
    <s v="FH_AS_1PT1"/>
    <s v="Appr:Plumbing Technology"/>
    <x v="7"/>
    <n v="1"/>
    <n v="0"/>
    <n v="4"/>
    <n v="1.6666666666666667"/>
    <n v="4"/>
    <s v=" "/>
  </r>
  <r>
    <s v="3-Associate Degree"/>
    <s v="100600"/>
    <x v="64"/>
    <s v="Vocational"/>
    <x v="94"/>
    <s v="FH_AA_1THT"/>
    <s v="Theatre Technology"/>
    <x v="5"/>
    <n v="3"/>
    <n v="2"/>
    <n v="0"/>
    <n v="1.6666666666666667"/>
    <n v="-2"/>
    <n v="-1"/>
  </r>
  <r>
    <s v="3-Associate Degree"/>
    <s v="100700"/>
    <x v="56"/>
    <m/>
    <x v="78"/>
    <s v="FH_AA_1THA"/>
    <s v="Theatre Arts"/>
    <x v="5"/>
    <n v="0"/>
    <n v="3"/>
    <n v="2"/>
    <n v="1.6666666666666667"/>
    <n v="-1"/>
    <n v="-0.33333333333333331"/>
  </r>
  <r>
    <s v="4-Credit Certificate, SCFF"/>
    <s v="083520"/>
    <x v="65"/>
    <s v="Vocational"/>
    <x v="95"/>
    <s v="FH_CEA_1PTR"/>
    <s v="Personal Trainer"/>
    <x v="1"/>
    <n v="1"/>
    <n v="3"/>
    <n v="1"/>
    <n v="1.6666666666666667"/>
    <n v="-2"/>
    <n v="-0.66666666666666663"/>
  </r>
  <r>
    <s v="4-Credit Certificate, SCFF"/>
    <s v="130510"/>
    <x v="15"/>
    <m/>
    <x v="34"/>
    <s v="FH_CEA_1CDT"/>
    <s v="Child Development Teacher"/>
    <x v="0"/>
    <n v="3"/>
    <n v="0"/>
    <n v="2"/>
    <n v="1.6666666666666667"/>
    <n v="2"/>
    <s v=" "/>
  </r>
  <r>
    <s v="5-Credit Certificate, N/A SCFF"/>
    <s v="010900"/>
    <x v="45"/>
    <s v="Vocational"/>
    <x v="96"/>
    <s v="FH_CEA_1LTC"/>
    <s v="Landscape Technician"/>
    <x v="6"/>
    <n v="2"/>
    <n v="2"/>
    <n v="1"/>
    <n v="1.6666666666666667"/>
    <n v="-1"/>
    <n v="-0.5"/>
  </r>
  <r>
    <s v="5-Credit Certificate, N/A SCFF"/>
    <s v="061430"/>
    <x v="66"/>
    <s v="Vocational"/>
    <x v="97"/>
    <s v="FH_CEA_1WEB"/>
    <s v="Web Design"/>
    <x v="6"/>
    <n v="5"/>
    <n v="0"/>
    <n v="0"/>
    <n v="1.6666666666666667"/>
    <n v="0"/>
    <s v=" "/>
  </r>
  <r>
    <s v="5-Credit Certificate, N/A SCFF"/>
    <s v="101300"/>
    <x v="67"/>
    <s v="Vocational"/>
    <x v="98"/>
    <s v="FH_CEA_1ILL"/>
    <s v="Illustration"/>
    <x v="6"/>
    <n v="1"/>
    <n v="2"/>
    <n v="2"/>
    <n v="1.6666666666666667"/>
    <n v="0"/>
    <n v="0"/>
  </r>
  <r>
    <s v="3-Associate Degree"/>
    <s v="070810"/>
    <x v="68"/>
    <s v="Vocational"/>
    <x v="99"/>
    <s v="FH_AS_1ENT"/>
    <s v="Enterprise Networking"/>
    <x v="7"/>
    <n v="2"/>
    <n v="1"/>
    <n v="1"/>
    <n v="1.3333333333333333"/>
    <n v="0"/>
    <n v="0"/>
  </r>
  <r>
    <s v="3-Associate Degree"/>
    <s v="150900"/>
    <x v="57"/>
    <m/>
    <x v="79"/>
    <s v="FH_AA_1PHI"/>
    <s v="Philosophy"/>
    <x v="5"/>
    <n v="3"/>
    <n v="0"/>
    <n v="1"/>
    <n v="1.3333333333333333"/>
    <n v="1"/>
    <s v=" "/>
  </r>
  <r>
    <s v="3-Associate Degree"/>
    <s v="220500"/>
    <x v="48"/>
    <m/>
    <x v="67"/>
    <s v="FH_AA_1HIS"/>
    <s v="History"/>
    <x v="5"/>
    <n v="1"/>
    <n v="1"/>
    <n v="2"/>
    <n v="1.3333333333333333"/>
    <n v="1"/>
    <n v="1"/>
  </r>
  <r>
    <s v="4-Credit Certificate, SCFF"/>
    <s v="050200"/>
    <x v="17"/>
    <s v="Vocational"/>
    <x v="20"/>
    <s v="FH_CEA_1ACC"/>
    <s v="Accounting"/>
    <x v="0"/>
    <n v="0"/>
    <n v="3"/>
    <n v="1"/>
    <n v="1.3333333333333333"/>
    <n v="-2"/>
    <n v="-0.66666666666666663"/>
  </r>
  <r>
    <s v="5-Credit Certificate, N/A SCFF"/>
    <s v="050970"/>
    <x v="32"/>
    <s v="Vocational"/>
    <x v="100"/>
    <s v="FH_CEA_1BDA"/>
    <s v="Data Analytics"/>
    <x v="6"/>
    <n v="0"/>
    <n v="1"/>
    <n v="3"/>
    <n v="1.3333333333333333"/>
    <n v="2"/>
    <n v="2"/>
  </r>
  <r>
    <s v="5-Credit Certificate, N/A SCFF"/>
    <s v="100500"/>
    <x v="35"/>
    <s v="Vocational"/>
    <x v="101"/>
    <s v="FH_CEA_1EMU"/>
    <s v="Electronic Music"/>
    <x v="6"/>
    <n v="1"/>
    <n v="1"/>
    <n v="2"/>
    <n v="1.3333333333333333"/>
    <n v="1"/>
    <n v="1"/>
  </r>
  <r>
    <s v="5-Credit Certificate, N/A SCFF"/>
    <s v="130500"/>
    <x v="28"/>
    <s v="Vocational"/>
    <x v="102"/>
    <s v="FH_CEA_1CH5"/>
    <s v="Infant Toddler Devt &amp; Care"/>
    <x v="6"/>
    <n v="0"/>
    <n v="0"/>
    <n v="4"/>
    <n v="1.3333333333333333"/>
    <n v="4"/>
    <s v=" "/>
  </r>
  <r>
    <s v="3-Associate Degree"/>
    <s v="190500"/>
    <x v="50"/>
    <m/>
    <x v="103"/>
    <s v="FH_AS_1BIC"/>
    <s v="Biochemistry"/>
    <x v="7"/>
    <n v="0"/>
    <n v="1"/>
    <n v="2"/>
    <n v="1"/>
    <n v="1"/>
    <n v="1"/>
  </r>
  <r>
    <s v="3-Associate Degree"/>
    <s v="220110"/>
    <x v="69"/>
    <m/>
    <x v="104"/>
    <s v="FH_AA_1WOM"/>
    <s v="Women Studies"/>
    <x v="5"/>
    <n v="1"/>
    <n v="1"/>
    <n v="1"/>
    <n v="1"/>
    <n v="0"/>
    <n v="0"/>
  </r>
  <r>
    <s v="3-Associate Degree"/>
    <s v="220600"/>
    <x v="62"/>
    <m/>
    <x v="89"/>
    <s v="FH_AS_1GES"/>
    <s v="Geography- AS"/>
    <x v="7"/>
    <n v="1"/>
    <n v="1"/>
    <n v="1"/>
    <n v="1"/>
    <n v="0"/>
    <n v="0"/>
  </r>
  <r>
    <s v="3-Associate Degree"/>
    <s v="220700"/>
    <x v="27"/>
    <m/>
    <x v="33"/>
    <s v="FH_AA_1POL"/>
    <s v="Political Science"/>
    <x v="5"/>
    <n v="2"/>
    <n v="1"/>
    <n v="0"/>
    <n v="1"/>
    <n v="-1"/>
    <n v="-1"/>
  </r>
  <r>
    <s v="4-Credit Certificate, SCFF"/>
    <s v="050200"/>
    <x v="17"/>
    <s v="Vocational"/>
    <x v="20"/>
    <s v="FH_CEA_1ACZ"/>
    <s v="Accounting"/>
    <x v="0"/>
    <n v="2"/>
    <n v="0"/>
    <n v="1"/>
    <n v="1"/>
    <n v="1"/>
    <s v=" "/>
  </r>
  <r>
    <s v="4-Credit Certificate, SCFF"/>
    <s v="100700"/>
    <x v="56"/>
    <m/>
    <x v="105"/>
    <s v="FH_CEA_1ACT"/>
    <s v="Acting"/>
    <x v="1"/>
    <n v="0"/>
    <n v="1"/>
    <n v="2"/>
    <n v="1"/>
    <n v="1"/>
    <n v="1"/>
  </r>
  <r>
    <s v="4-Credit Certificate, SCFF"/>
    <s v="130580"/>
    <x v="70"/>
    <s v="Vocational"/>
    <x v="106"/>
    <s v="FH_CEA_1CH4"/>
    <s v="Program Supervi and Mentor"/>
    <x v="0"/>
    <n v="0"/>
    <n v="1"/>
    <n v="2"/>
    <n v="1"/>
    <n v="1"/>
    <n v="1"/>
  </r>
  <r>
    <s v="6-Noncredit Certificate"/>
    <s v="493087"/>
    <x v="46"/>
    <m/>
    <x v="107"/>
    <m/>
    <m/>
    <x v="8"/>
    <n v="0"/>
    <n v="0"/>
    <n v="3"/>
    <n v="1"/>
    <n v="3"/>
    <s v=" "/>
  </r>
  <r>
    <s v="2-Associate Degree for Transfer"/>
    <s v="110500"/>
    <x v="52"/>
    <m/>
    <x v="73"/>
    <s v="FH_AA_1SHT"/>
    <s v="Spanish for Transfer"/>
    <x v="2"/>
    <n v="1"/>
    <n v="1"/>
    <n v="0"/>
    <n v="0.66666666666666663"/>
    <n v="-1"/>
    <n v="-1"/>
  </r>
  <r>
    <s v="2-Associate Degree for Transfer"/>
    <s v="130600"/>
    <x v="71"/>
    <s v="Vocational"/>
    <x v="108"/>
    <s v="FH_AS_1NUT"/>
    <s v="Nutrition&amp;Dietetics for Transf"/>
    <x v="3"/>
    <n v="1"/>
    <n v="0"/>
    <n v="1"/>
    <n v="0.66666666666666663"/>
    <n v="1"/>
    <s v=" "/>
  </r>
  <r>
    <s v="3-Associate Degree"/>
    <s v="094600"/>
    <x v="16"/>
    <s v="Vocational"/>
    <x v="19"/>
    <s v="FH_AS_1ACR"/>
    <s v="Appr:Air Conditng &amp; Refrig Tec"/>
    <x v="7"/>
    <n v="1"/>
    <n v="0"/>
    <n v="1"/>
    <n v="0.66666666666666663"/>
    <n v="1"/>
    <s v=" "/>
  </r>
  <r>
    <s v="3-Associate Degree"/>
    <s v="122800"/>
    <x v="72"/>
    <s v="Vocational"/>
    <x v="109"/>
    <s v="FH_AS_1SPM"/>
    <s v="Sports Medicine"/>
    <x v="7"/>
    <n v="0"/>
    <n v="0"/>
    <n v="2"/>
    <n v="0.66666666666666663"/>
    <n v="2"/>
    <s v=" "/>
  </r>
  <r>
    <s v="4-Credit Certificate, SCFF"/>
    <s v="050200"/>
    <x v="17"/>
    <s v="Vocational"/>
    <x v="110"/>
    <s v="FH_CEA_1ACF"/>
    <s v="Financial Accounting"/>
    <x v="1"/>
    <n v="0"/>
    <n v="0"/>
    <n v="2"/>
    <n v="0.66666666666666663"/>
    <n v="2"/>
    <s v=" "/>
  </r>
  <r>
    <s v="4-Credit Certificate, SCFF"/>
    <s v="061420"/>
    <x v="73"/>
    <s v="Vocational"/>
    <x v="111"/>
    <s v="FH_CEA_1GAD"/>
    <s v="Game Audio"/>
    <x v="1"/>
    <n v="1"/>
    <n v="1"/>
    <n v="0"/>
    <n v="0.66666666666666663"/>
    <n v="-1"/>
    <n v="-1"/>
  </r>
  <r>
    <s v="4-Credit Certificate, SCFF"/>
    <s v="070800"/>
    <x v="58"/>
    <s v="Vocational"/>
    <x v="112"/>
    <s v="FH_CEA_1CSC"/>
    <s v="Cybersecurity"/>
    <x v="1"/>
    <n v="0"/>
    <n v="0"/>
    <n v="2"/>
    <n v="0.66666666666666663"/>
    <n v="2"/>
    <s v=" "/>
  </r>
  <r>
    <s v="4-Credit Certificate, SCFF"/>
    <s v="100200"/>
    <x v="44"/>
    <m/>
    <x v="113"/>
    <s v="FH_CEA_1ART"/>
    <s v="Art- CEA"/>
    <x v="0"/>
    <n v="1"/>
    <n v="1"/>
    <n v="0"/>
    <n v="0.66666666666666663"/>
    <n v="-1"/>
    <n v="-1"/>
  </r>
  <r>
    <s v="4-Credit Certificate, SCFF"/>
    <s v="100200"/>
    <x v="44"/>
    <m/>
    <x v="77"/>
    <s v="FH_CEA_1AH2"/>
    <s v="Art History"/>
    <x v="1"/>
    <n v="1"/>
    <n v="0"/>
    <n v="1"/>
    <n v="0.66666666666666663"/>
    <n v="1"/>
    <s v=" "/>
  </r>
  <r>
    <s v="4-Credit Certificate, SCFF"/>
    <s v="220610"/>
    <x v="30"/>
    <s v="Vocational"/>
    <x v="62"/>
    <s v="FH_CEA_1GI6"/>
    <s v="Geographic Inform Syst Tech II"/>
    <x v="1"/>
    <n v="1"/>
    <n v="0"/>
    <n v="1"/>
    <n v="0.66666666666666663"/>
    <n v="1"/>
    <s v=" "/>
  </r>
  <r>
    <s v="4-Credit Certificate, SCFF"/>
    <s v="490110"/>
    <x v="0"/>
    <m/>
    <x v="0"/>
    <s v="FH_CEA_1ICS"/>
    <s v="IGETC CSU"/>
    <x v="0"/>
    <n v="2"/>
    <n v="0"/>
    <n v="0"/>
    <n v="0.66666666666666663"/>
    <n v="0"/>
    <s v=" "/>
  </r>
  <r>
    <s v="5-Credit Certificate, N/A SCFF"/>
    <s v="050200"/>
    <x v="17"/>
    <s v="Vocational"/>
    <x v="114"/>
    <s v="FH_CEA_1ACB"/>
    <s v="Bookkeeping"/>
    <x v="6"/>
    <n v="0"/>
    <n v="0"/>
    <n v="2"/>
    <n v="0.66666666666666663"/>
    <n v="2"/>
    <s v=" "/>
  </r>
  <r>
    <s v="5-Credit Certificate, N/A SCFF"/>
    <s v="100500"/>
    <x v="35"/>
    <s v="Vocational"/>
    <x v="115"/>
    <s v="FH_CEA_1MAP"/>
    <s v="Audio Post Production"/>
    <x v="6"/>
    <n v="1"/>
    <n v="0"/>
    <n v="1"/>
    <n v="0.66666666666666663"/>
    <n v="1"/>
    <s v=" "/>
  </r>
  <r>
    <s v="5-Credit Certificate, N/A SCFF"/>
    <s v="100500"/>
    <x v="35"/>
    <s v="Vocational"/>
    <x v="116"/>
    <s v="FH_CEA_1SGW"/>
    <s v="Songwriting"/>
    <x v="6"/>
    <n v="1"/>
    <n v="1"/>
    <n v="0"/>
    <n v="0.66666666666666663"/>
    <n v="-1"/>
    <n v="-1"/>
  </r>
  <r>
    <s v="5-Credit Certificate, N/A SCFF"/>
    <s v="122800"/>
    <x v="72"/>
    <s v="Vocational"/>
    <x v="117"/>
    <s v="FH_CEA_1SPM"/>
    <s v="Introduction to Sports Medicin"/>
    <x v="6"/>
    <n v="0"/>
    <n v="0"/>
    <n v="2"/>
    <n v="0.66666666666666663"/>
    <n v="2"/>
    <s v=" "/>
  </r>
  <r>
    <s v="6-Noncredit Certificate"/>
    <s v="493087"/>
    <x v="46"/>
    <m/>
    <x v="118"/>
    <m/>
    <m/>
    <x v="8"/>
    <n v="0"/>
    <n v="0"/>
    <n v="2"/>
    <n v="0.66666666666666663"/>
    <n v="2"/>
    <s v=" "/>
  </r>
  <r>
    <s v="3-Associate Degree"/>
    <s v="095640"/>
    <x v="21"/>
    <s v="Vocational"/>
    <x v="119"/>
    <s v="FH_AS_1ASM"/>
    <s v="Appr: Sheet Metal Bldg Trades"/>
    <x v="7"/>
    <n v="0"/>
    <n v="1"/>
    <n v="0"/>
    <n v="0.33333333333333331"/>
    <n v="-1"/>
    <n v="-1"/>
  </r>
  <r>
    <s v="3-Associate Degree"/>
    <s v="103000"/>
    <x v="23"/>
    <s v="Vocational"/>
    <x v="27"/>
    <s v="FH_AA_1GIG"/>
    <s v="Graphic and Interactive Desi"/>
    <x v="5"/>
    <n v="0"/>
    <n v="1"/>
    <n v="0"/>
    <n v="0.33333333333333331"/>
    <n v="-1"/>
    <n v="-1"/>
  </r>
  <r>
    <s v="3-Associate Degree"/>
    <s v="220600"/>
    <x v="62"/>
    <m/>
    <x v="89"/>
    <s v="FH_AA_1GEO"/>
    <s v="Geography"/>
    <x v="5"/>
    <n v="0"/>
    <n v="1"/>
    <n v="0"/>
    <n v="0.33333333333333331"/>
    <n v="-1"/>
    <n v="-1"/>
  </r>
  <r>
    <s v="3-Associate Degree"/>
    <s v="220600"/>
    <x v="62"/>
    <m/>
    <x v="89"/>
    <s v="FH_AS_1GEO"/>
    <s v="Geography"/>
    <x v="7"/>
    <n v="0"/>
    <n v="0"/>
    <n v="1"/>
    <n v="0.33333333333333331"/>
    <n v="1"/>
    <s v=" "/>
  </r>
  <r>
    <s v="4-Credit Certificate, SCFF"/>
    <s v="061200"/>
    <x v="74"/>
    <m/>
    <x v="49"/>
    <s v="FH_CEA_1FT1"/>
    <s v="Film, TV &amp; Electronic Media"/>
    <x v="1"/>
    <n v="0"/>
    <n v="1"/>
    <n v="0"/>
    <n v="0.33333333333333331"/>
    <n v="-1"/>
    <n v="-1"/>
  </r>
  <r>
    <s v="4-Credit Certificate, SCFF"/>
    <s v="100200"/>
    <x v="44"/>
    <m/>
    <x v="113"/>
    <s v="FH_CEA_1ARZ"/>
    <s v="Art- CEA"/>
    <x v="0"/>
    <n v="0"/>
    <n v="0"/>
    <n v="1"/>
    <n v="0.33333333333333331"/>
    <n v="1"/>
    <s v=" "/>
  </r>
  <r>
    <s v="4-Credit Certificate, SCFF"/>
    <s v="100500"/>
    <x v="35"/>
    <s v="Vocational"/>
    <x v="43"/>
    <s v="FH_CEA_1MU1"/>
    <s v="Music Technology"/>
    <x v="0"/>
    <n v="0"/>
    <n v="1"/>
    <n v="0"/>
    <n v="0.33333333333333331"/>
    <n v="-1"/>
    <n v="-1"/>
  </r>
  <r>
    <s v="4-Credit Certificate, SCFF"/>
    <s v="100500"/>
    <x v="35"/>
    <s v="Vocational"/>
    <x v="43"/>
    <s v="FH_CEA_1MUS1"/>
    <s v="Music Technology"/>
    <x v="0"/>
    <n v="0"/>
    <n v="0"/>
    <n v="1"/>
    <n v="0.33333333333333331"/>
    <n v="1"/>
    <s v=" "/>
  </r>
  <r>
    <s v="4-Credit Certificate, SCFF"/>
    <s v="101100"/>
    <x v="49"/>
    <m/>
    <x v="68"/>
    <s v="FH_CEA_1PH1"/>
    <s v="Photography"/>
    <x v="1"/>
    <n v="0"/>
    <n v="0"/>
    <n v="1"/>
    <n v="0.33333333333333331"/>
    <n v="1"/>
    <s v=" "/>
  </r>
  <r>
    <s v="4-Credit Certificate, SCFF"/>
    <s v="103000"/>
    <x v="23"/>
    <s v="Vocational"/>
    <x v="120"/>
    <s v="FH_CEC_1ULT"/>
    <s v="General Diagnostic Ultrasound"/>
    <x v="9"/>
    <n v="0"/>
    <n v="0"/>
    <n v="1"/>
    <n v="0.33333333333333331"/>
    <n v="1"/>
    <s v=" "/>
  </r>
  <r>
    <s v="4-Credit Certificate, SCFF"/>
    <s v="103000"/>
    <x v="23"/>
    <s v="Vocational"/>
    <x v="27"/>
    <s v="FH_CEA_1GIG"/>
    <s v="Graphic and Interactive Desi"/>
    <x v="0"/>
    <n v="0"/>
    <n v="1"/>
    <n v="0"/>
    <n v="0.33333333333333331"/>
    <n v="-1"/>
    <n v="-1"/>
  </r>
  <r>
    <s v="4-Credit Certificate, SCFF"/>
    <s v="490110"/>
    <x v="0"/>
    <m/>
    <x v="2"/>
    <s v="FH_CEA_1CSU"/>
    <s v="Transfer Studies-CSU"/>
    <x v="0"/>
    <n v="0"/>
    <n v="0"/>
    <n v="1"/>
    <n v="0.33333333333333331"/>
    <n v="1"/>
    <s v=" "/>
  </r>
  <r>
    <s v="5-Credit Certificate, N/A SCFF"/>
    <s v="220610"/>
    <x v="30"/>
    <s v="Vocational"/>
    <x v="37"/>
    <s v="FH_CEA_1GI5"/>
    <s v="Geographic Inform Syst Techn I"/>
    <x v="6"/>
    <n v="1"/>
    <n v="0"/>
    <n v="0"/>
    <n v="0.33333333333333331"/>
    <n v="0"/>
    <s v=" "/>
  </r>
  <r>
    <s v="5-Credit Certificate, N/A SCFF"/>
    <s v="050200"/>
    <x v="17"/>
    <s v="Vocational"/>
    <x v="121"/>
    <s v="FH_CEA_1ACE"/>
    <s v="Accounting Ethics-CEA"/>
    <x v="6"/>
    <n v="0"/>
    <n v="0"/>
    <n v="1"/>
    <n v="0.33333333333333331"/>
    <n v="1"/>
    <s v=" "/>
  </r>
  <r>
    <s v="5-Credit Certificate, N/A SCFF"/>
    <s v="050200"/>
    <x v="17"/>
    <s v="Vocational"/>
    <x v="122"/>
    <s v="FH_CEA_1ACP"/>
    <s v="Payroll Preparation"/>
    <x v="6"/>
    <n v="0"/>
    <n v="0"/>
    <n v="1"/>
    <n v="0.33333333333333331"/>
    <n v="1"/>
    <s v=" "/>
  </r>
  <r>
    <s v="5-Credit Certificate, N/A SCFF"/>
    <s v="061420"/>
    <x v="73"/>
    <s v="Vocational"/>
    <x v="123"/>
    <s v="FH_CEA_1GA1"/>
    <s v="Game Audio I"/>
    <x v="6"/>
    <n v="0"/>
    <n v="1"/>
    <n v="0"/>
    <n v="0.33333333333333331"/>
    <n v="-1"/>
    <n v="-1"/>
  </r>
  <r>
    <s v="5-Credit Certificate, N/A SCFF"/>
    <s v="070100"/>
    <x v="75"/>
    <s v="Vocational"/>
    <x v="124"/>
    <s v="FH_CEA_1NWC"/>
    <s v="Network Computing"/>
    <x v="6"/>
    <n v="0"/>
    <n v="0"/>
    <n v="1"/>
    <n v="0.33333333333333331"/>
    <n v="1"/>
    <s v=" "/>
  </r>
  <r>
    <s v="5-Credit Certificate, N/A SCFF"/>
    <s v="130500"/>
    <x v="28"/>
    <s v="Vocational"/>
    <x v="125"/>
    <s v="FH_CEA_1NCF"/>
    <s v="Nanny, Child &amp; Family Studies"/>
    <x v="6"/>
    <n v="0"/>
    <n v="0"/>
    <n v="1"/>
    <n v="0.33333333333333331"/>
    <n v="1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B9AFFE-FDFB-4A6B-ABF0-727E498C1A26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366" firstHeaderRow="0" firstDataRow="1" firstDataCol="1"/>
  <pivotFields count="14">
    <pivotField showAll="0"/>
    <pivotField showAll="0"/>
    <pivotField axis="axisRow" showAll="0">
      <items count="77">
        <item x="17"/>
        <item x="33"/>
        <item x="44"/>
        <item x="72"/>
        <item x="24"/>
        <item x="26"/>
        <item x="3"/>
        <item x="50"/>
        <item x="15"/>
        <item x="70"/>
        <item x="28"/>
        <item x="37"/>
        <item x="49"/>
        <item x="67"/>
        <item x="35"/>
        <item x="61"/>
        <item x="58"/>
        <item x="68"/>
        <item x="12"/>
        <item x="34"/>
        <item x="51"/>
        <item x="4"/>
        <item x="56"/>
        <item x="32"/>
        <item x="13"/>
        <item x="7"/>
        <item x="1"/>
        <item x="73"/>
        <item x="41"/>
        <item x="31"/>
        <item x="46"/>
        <item x="54"/>
        <item x="16"/>
        <item x="74"/>
        <item x="55"/>
        <item x="65"/>
        <item x="30"/>
        <item x="62"/>
        <item x="59"/>
        <item x="23"/>
        <item x="5"/>
        <item x="48"/>
        <item x="45"/>
        <item x="60"/>
        <item x="75"/>
        <item x="42"/>
        <item x="18"/>
        <item x="9"/>
        <item x="53"/>
        <item x="71"/>
        <item x="19"/>
        <item x="36"/>
        <item x="29"/>
        <item x="40"/>
        <item x="57"/>
        <item x="63"/>
        <item x="47"/>
        <item x="22"/>
        <item x="27"/>
        <item x="10"/>
        <item x="2"/>
        <item x="25"/>
        <item x="20"/>
        <item x="21"/>
        <item x="38"/>
        <item x="6"/>
        <item x="11"/>
        <item x="52"/>
        <item x="8"/>
        <item x="64"/>
        <item x="39"/>
        <item x="43"/>
        <item x="0"/>
        <item x="14"/>
        <item x="66"/>
        <item x="69"/>
        <item t="default"/>
      </items>
    </pivotField>
    <pivotField showAll="0"/>
    <pivotField axis="axisRow" showAll="0">
      <items count="127">
        <item x="20"/>
        <item x="121"/>
        <item x="105"/>
        <item x="42"/>
        <item x="19"/>
        <item x="41"/>
        <item x="119"/>
        <item x="113"/>
        <item x="77"/>
        <item x="60"/>
        <item x="115"/>
        <item x="103"/>
        <item x="28"/>
        <item x="52"/>
        <item x="31"/>
        <item x="114"/>
        <item x="76"/>
        <item x="4"/>
        <item x="46"/>
        <item x="70"/>
        <item x="18"/>
        <item x="34"/>
        <item x="80"/>
        <item x="10"/>
        <item x="24"/>
        <item x="44"/>
        <item x="84"/>
        <item x="14"/>
        <item x="55"/>
        <item x="2"/>
        <item x="112"/>
        <item x="100"/>
        <item x="71"/>
        <item x="5"/>
        <item x="40"/>
        <item x="59"/>
        <item x="12"/>
        <item x="47"/>
        <item x="15"/>
        <item x="32"/>
        <item x="101"/>
        <item x="58"/>
        <item x="86"/>
        <item x="53"/>
        <item x="39"/>
        <item x="118"/>
        <item x="107"/>
        <item x="87"/>
        <item x="63"/>
        <item x="99"/>
        <item x="61"/>
        <item x="91"/>
        <item x="49"/>
        <item x="110"/>
        <item x="123"/>
        <item x="111"/>
        <item x="90"/>
        <item x="8"/>
        <item x="82"/>
        <item x="36"/>
        <item x="64"/>
        <item x="37"/>
        <item x="62"/>
        <item x="88"/>
        <item x="89"/>
        <item x="81"/>
        <item x="27"/>
        <item x="120"/>
        <item x="72"/>
        <item x="67"/>
        <item x="45"/>
        <item x="0"/>
        <item x="98"/>
        <item x="102"/>
        <item x="1"/>
        <item x="57"/>
        <item x="117"/>
        <item x="54"/>
        <item x="21"/>
        <item x="96"/>
        <item x="22"/>
        <item x="11"/>
        <item x="74"/>
        <item x="43"/>
        <item x="92"/>
        <item x="83"/>
        <item x="125"/>
        <item x="124"/>
        <item x="108"/>
        <item x="9"/>
        <item x="35"/>
        <item x="122"/>
        <item x="95"/>
        <item x="51"/>
        <item x="79"/>
        <item x="68"/>
        <item x="93"/>
        <item x="66"/>
        <item x="65"/>
        <item x="29"/>
        <item x="33"/>
        <item x="106"/>
        <item x="3"/>
        <item x="7"/>
        <item x="30"/>
        <item x="16"/>
        <item x="23"/>
        <item x="25"/>
        <item x="48"/>
        <item x="13"/>
        <item x="85"/>
        <item x="50"/>
        <item x="56"/>
        <item x="116"/>
        <item x="6"/>
        <item x="73"/>
        <item x="109"/>
        <item x="38"/>
        <item x="26"/>
        <item x="69"/>
        <item x="78"/>
        <item x="94"/>
        <item x="75"/>
        <item x="17"/>
        <item x="97"/>
        <item x="104"/>
        <item t="default"/>
      </items>
    </pivotField>
    <pivotField showAll="0"/>
    <pivotField showAll="0"/>
    <pivotField axis="axisRow" showAll="0">
      <items count="11">
        <item x="5"/>
        <item x="2"/>
        <item x="7"/>
        <item x="3"/>
        <item x="4"/>
        <item x="1"/>
        <item x="6"/>
        <item x="0"/>
        <item x="9"/>
        <item x="8"/>
        <item t="default"/>
      </items>
    </pivotField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showAll="0"/>
  </pivotFields>
  <rowFields count="3">
    <field x="2"/>
    <field x="4"/>
    <field x="7"/>
  </rowFields>
  <rowItems count="363">
    <i>
      <x/>
    </i>
    <i r="1">
      <x/>
    </i>
    <i r="2">
      <x/>
    </i>
    <i r="2">
      <x v="7"/>
    </i>
    <i r="1">
      <x v="1"/>
    </i>
    <i r="2">
      <x v="6"/>
    </i>
    <i r="1">
      <x v="15"/>
    </i>
    <i r="2">
      <x v="6"/>
    </i>
    <i r="1">
      <x v="28"/>
    </i>
    <i r="2">
      <x v="5"/>
    </i>
    <i r="1">
      <x v="53"/>
    </i>
    <i r="2">
      <x v="5"/>
    </i>
    <i r="1">
      <x v="91"/>
    </i>
    <i r="2">
      <x v="6"/>
    </i>
    <i>
      <x v="1"/>
    </i>
    <i r="1">
      <x v="5"/>
    </i>
    <i r="2">
      <x/>
    </i>
    <i r="2">
      <x v="1"/>
    </i>
    <i>
      <x v="2"/>
    </i>
    <i r="1">
      <x v="7"/>
    </i>
    <i r="2">
      <x v="7"/>
    </i>
    <i r="1">
      <x v="8"/>
    </i>
    <i r="2">
      <x/>
    </i>
    <i r="2">
      <x v="5"/>
    </i>
    <i r="1">
      <x v="9"/>
    </i>
    <i r="2">
      <x/>
    </i>
    <i r="1">
      <x v="119"/>
    </i>
    <i r="2">
      <x v="1"/>
    </i>
    <i>
      <x v="3"/>
    </i>
    <i r="1">
      <x v="76"/>
    </i>
    <i r="2">
      <x v="6"/>
    </i>
    <i r="1">
      <x v="116"/>
    </i>
    <i r="2">
      <x v="2"/>
    </i>
    <i>
      <x v="4"/>
    </i>
    <i r="1">
      <x v="12"/>
    </i>
    <i r="2">
      <x v="6"/>
    </i>
    <i r="1">
      <x v="59"/>
    </i>
    <i r="2">
      <x v="2"/>
    </i>
    <i>
      <x v="5"/>
    </i>
    <i r="1">
      <x v="13"/>
    </i>
    <i r="2">
      <x v="2"/>
    </i>
    <i r="1">
      <x v="14"/>
    </i>
    <i r="2">
      <x v="3"/>
    </i>
    <i>
      <x v="6"/>
    </i>
    <i r="1">
      <x v="17"/>
    </i>
    <i r="2">
      <x/>
    </i>
    <i r="2">
      <x v="3"/>
    </i>
    <i r="1">
      <x v="18"/>
    </i>
    <i r="2">
      <x v="3"/>
    </i>
    <i>
      <x v="7"/>
    </i>
    <i r="1">
      <x v="11"/>
    </i>
    <i r="2">
      <x v="2"/>
    </i>
    <i r="1">
      <x v="19"/>
    </i>
    <i r="2">
      <x v="2"/>
    </i>
    <i>
      <x v="8"/>
    </i>
    <i r="1">
      <x v="20"/>
    </i>
    <i r="2">
      <x v="1"/>
    </i>
    <i r="1">
      <x v="21"/>
    </i>
    <i r="2">
      <x v="7"/>
    </i>
    <i>
      <x v="9"/>
    </i>
    <i r="1">
      <x v="101"/>
    </i>
    <i r="2">
      <x v="7"/>
    </i>
    <i>
      <x v="10"/>
    </i>
    <i r="1">
      <x v="21"/>
    </i>
    <i r="2">
      <x/>
    </i>
    <i r="1">
      <x v="35"/>
    </i>
    <i r="2">
      <x v="3"/>
    </i>
    <i r="1">
      <x v="73"/>
    </i>
    <i r="2">
      <x v="6"/>
    </i>
    <i r="1">
      <x v="86"/>
    </i>
    <i r="2">
      <x v="6"/>
    </i>
    <i>
      <x v="11"/>
    </i>
    <i r="1">
      <x v="37"/>
    </i>
    <i r="2">
      <x v="6"/>
    </i>
    <i>
      <x v="12"/>
    </i>
    <i r="1">
      <x v="95"/>
    </i>
    <i r="2">
      <x/>
    </i>
    <i r="2">
      <x v="5"/>
    </i>
    <i>
      <x v="13"/>
    </i>
    <i r="1">
      <x v="72"/>
    </i>
    <i r="2">
      <x v="6"/>
    </i>
    <i>
      <x v="14"/>
    </i>
    <i r="1">
      <x v="10"/>
    </i>
    <i r="2">
      <x v="6"/>
    </i>
    <i r="1">
      <x v="40"/>
    </i>
    <i r="2">
      <x v="6"/>
    </i>
    <i r="1">
      <x v="83"/>
    </i>
    <i r="2">
      <x/>
    </i>
    <i r="2">
      <x v="7"/>
    </i>
    <i r="1">
      <x v="84"/>
    </i>
    <i r="2">
      <x v="5"/>
    </i>
    <i r="1">
      <x v="113"/>
    </i>
    <i r="2">
      <x v="6"/>
    </i>
    <i>
      <x v="15"/>
    </i>
    <i r="1">
      <x v="26"/>
    </i>
    <i r="2">
      <x v="6"/>
    </i>
    <i>
      <x v="16"/>
    </i>
    <i r="1">
      <x v="22"/>
    </i>
    <i r="2">
      <x v="5"/>
    </i>
    <i r="1">
      <x v="30"/>
    </i>
    <i r="2">
      <x v="5"/>
    </i>
    <i>
      <x v="17"/>
    </i>
    <i r="1">
      <x v="49"/>
    </i>
    <i r="2">
      <x v="2"/>
    </i>
    <i>
      <x v="18"/>
    </i>
    <i r="1">
      <x v="27"/>
    </i>
    <i r="2">
      <x v="2"/>
    </i>
    <i r="2">
      <x v="3"/>
    </i>
    <i>
      <x v="19"/>
    </i>
    <i r="1">
      <x v="3"/>
    </i>
    <i r="2">
      <x v="5"/>
    </i>
    <i r="1">
      <x v="110"/>
    </i>
    <i r="2">
      <x v="5"/>
    </i>
    <i r="1">
      <x v="111"/>
    </i>
    <i r="2">
      <x v="5"/>
    </i>
    <i r="1">
      <x v="112"/>
    </i>
    <i r="2">
      <x v="5"/>
    </i>
    <i>
      <x v="20"/>
    </i>
    <i r="1">
      <x v="32"/>
    </i>
    <i r="2">
      <x v="2"/>
    </i>
    <i r="2">
      <x v="7"/>
    </i>
    <i>
      <x v="21"/>
    </i>
    <i r="1">
      <x v="33"/>
    </i>
    <i r="2">
      <x v="4"/>
    </i>
    <i>
      <x v="22"/>
    </i>
    <i r="1">
      <x v="2"/>
    </i>
    <i r="2">
      <x v="5"/>
    </i>
    <i r="1">
      <x v="120"/>
    </i>
    <i r="2">
      <x/>
    </i>
    <i r="2">
      <x v="1"/>
    </i>
    <i>
      <x v="23"/>
    </i>
    <i r="1">
      <x v="31"/>
    </i>
    <i r="2">
      <x v="6"/>
    </i>
    <i r="1">
      <x v="34"/>
    </i>
    <i r="2">
      <x v="5"/>
    </i>
    <i>
      <x v="24"/>
    </i>
    <i r="1">
      <x v="38"/>
    </i>
    <i r="2">
      <x/>
    </i>
    <i r="2">
      <x v="1"/>
    </i>
    <i>
      <x v="25"/>
    </i>
    <i r="1">
      <x v="39"/>
    </i>
    <i r="2">
      <x v="6"/>
    </i>
    <i r="1">
      <x v="42"/>
    </i>
    <i r="2">
      <x v="6"/>
    </i>
    <i r="1">
      <x v="89"/>
    </i>
    <i r="2">
      <x v="6"/>
    </i>
    <i r="1">
      <x v="117"/>
    </i>
    <i r="2">
      <x v="6"/>
    </i>
    <i>
      <x v="26"/>
    </i>
    <i r="1">
      <x v="56"/>
    </i>
    <i r="2">
      <x v="2"/>
    </i>
    <i r="1">
      <x v="74"/>
    </i>
    <i r="2">
      <x v="5"/>
    </i>
    <i r="1">
      <x v="105"/>
    </i>
    <i r="2">
      <x v="6"/>
    </i>
    <i r="1">
      <x v="114"/>
    </i>
    <i r="2">
      <x v="5"/>
    </i>
    <i>
      <x v="27"/>
    </i>
    <i r="1">
      <x v="54"/>
    </i>
    <i r="2">
      <x v="6"/>
    </i>
    <i r="1">
      <x v="55"/>
    </i>
    <i r="2">
      <x v="5"/>
    </i>
    <i>
      <x v="28"/>
    </i>
    <i r="1">
      <x v="43"/>
    </i>
    <i r="2">
      <x v="2"/>
    </i>
    <i>
      <x v="29"/>
    </i>
    <i r="1">
      <x v="44"/>
    </i>
    <i r="2">
      <x/>
    </i>
    <i r="2">
      <x v="1"/>
    </i>
    <i>
      <x v="30"/>
    </i>
    <i r="1">
      <x v="45"/>
    </i>
    <i r="2">
      <x v="9"/>
    </i>
    <i r="1">
      <x v="46"/>
    </i>
    <i r="2">
      <x v="9"/>
    </i>
    <i r="1">
      <x v="47"/>
    </i>
    <i r="2">
      <x v="9"/>
    </i>
    <i r="1">
      <x v="48"/>
    </i>
    <i r="2">
      <x v="9"/>
    </i>
    <i>
      <x v="31"/>
    </i>
    <i r="1">
      <x v="16"/>
    </i>
    <i r="2">
      <x v="9"/>
    </i>
    <i>
      <x v="32"/>
    </i>
    <i r="1">
      <x v="4"/>
    </i>
    <i r="2">
      <x v="2"/>
    </i>
    <i r="2">
      <x v="7"/>
    </i>
    <i>
      <x v="33"/>
    </i>
    <i r="1">
      <x v="52"/>
    </i>
    <i r="2">
      <x v="5"/>
    </i>
    <i>
      <x v="34"/>
    </i>
    <i r="1">
      <x v="8"/>
    </i>
    <i r="2">
      <x v="1"/>
    </i>
    <i>
      <x v="35"/>
    </i>
    <i r="1">
      <x v="92"/>
    </i>
    <i r="2">
      <x v="5"/>
    </i>
    <i>
      <x v="36"/>
    </i>
    <i r="1">
      <x v="60"/>
    </i>
    <i r="2">
      <x v="2"/>
    </i>
    <i r="1">
      <x v="61"/>
    </i>
    <i r="2">
      <x v="6"/>
    </i>
    <i r="1">
      <x v="62"/>
    </i>
    <i r="2">
      <x v="5"/>
    </i>
    <i r="1">
      <x v="63"/>
    </i>
    <i r="2">
      <x v="5"/>
    </i>
    <i>
      <x v="37"/>
    </i>
    <i r="1">
      <x v="64"/>
    </i>
    <i r="2">
      <x/>
    </i>
    <i r="2">
      <x v="1"/>
    </i>
    <i r="2">
      <x v="2"/>
    </i>
    <i>
      <x v="38"/>
    </i>
    <i r="1">
      <x v="65"/>
    </i>
    <i r="2">
      <x v="1"/>
    </i>
    <i>
      <x v="39"/>
    </i>
    <i r="1">
      <x v="66"/>
    </i>
    <i r="2">
      <x/>
    </i>
    <i r="2">
      <x v="7"/>
    </i>
    <i r="1">
      <x v="67"/>
    </i>
    <i r="2">
      <x v="8"/>
    </i>
    <i r="1">
      <x v="68"/>
    </i>
    <i r="2">
      <x v="6"/>
    </i>
    <i>
      <x v="40"/>
    </i>
    <i r="1">
      <x v="103"/>
    </i>
    <i r="2">
      <x v="3"/>
    </i>
    <i>
      <x v="41"/>
    </i>
    <i r="1">
      <x v="69"/>
    </i>
    <i r="2">
      <x/>
    </i>
    <i r="2">
      <x v="1"/>
    </i>
    <i>
      <x v="42"/>
    </i>
    <i r="1">
      <x v="50"/>
    </i>
    <i r="2">
      <x v="2"/>
    </i>
    <i r="1">
      <x v="51"/>
    </i>
    <i r="2">
      <x v="7"/>
    </i>
    <i r="1">
      <x v="79"/>
    </i>
    <i r="2">
      <x v="6"/>
    </i>
    <i>
      <x v="43"/>
    </i>
    <i r="1">
      <x v="58"/>
    </i>
    <i r="2">
      <x/>
    </i>
    <i>
      <x v="44"/>
    </i>
    <i r="1">
      <x v="87"/>
    </i>
    <i r="2">
      <x v="6"/>
    </i>
    <i>
      <x v="45"/>
    </i>
    <i r="1">
      <x v="77"/>
    </i>
    <i r="2">
      <x/>
    </i>
    <i>
      <x v="46"/>
    </i>
    <i r="1">
      <x v="78"/>
    </i>
    <i r="2">
      <x v="1"/>
    </i>
    <i>
      <x v="47"/>
    </i>
    <i r="1">
      <x v="81"/>
    </i>
    <i r="2">
      <x v="2"/>
    </i>
    <i r="2">
      <x v="3"/>
    </i>
    <i>
      <x v="48"/>
    </i>
    <i r="1">
      <x v="82"/>
    </i>
    <i r="2">
      <x v="5"/>
    </i>
    <i r="1">
      <x v="85"/>
    </i>
    <i r="2">
      <x/>
    </i>
    <i>
      <x v="49"/>
    </i>
    <i r="1">
      <x v="88"/>
    </i>
    <i r="2">
      <x v="3"/>
    </i>
    <i>
      <x v="50"/>
    </i>
    <i r="1">
      <x v="80"/>
    </i>
    <i r="2">
      <x v="6"/>
    </i>
    <i>
      <x v="51"/>
    </i>
    <i r="1">
      <x v="70"/>
    </i>
    <i r="2">
      <x v="6"/>
    </i>
    <i>
      <x v="52"/>
    </i>
    <i r="1">
      <x v="90"/>
    </i>
    <i r="2">
      <x v="2"/>
    </i>
    <i r="2">
      <x v="7"/>
    </i>
    <i>
      <x v="53"/>
    </i>
    <i r="1">
      <x v="93"/>
    </i>
    <i r="2">
      <x v="2"/>
    </i>
    <i r="2">
      <x v="7"/>
    </i>
    <i>
      <x v="54"/>
    </i>
    <i r="1">
      <x v="94"/>
    </i>
    <i r="2">
      <x/>
    </i>
    <i r="2">
      <x v="1"/>
    </i>
    <i>
      <x v="55"/>
    </i>
    <i r="1">
      <x v="96"/>
    </i>
    <i r="2">
      <x/>
    </i>
    <i>
      <x v="56"/>
    </i>
    <i r="1">
      <x v="97"/>
    </i>
    <i r="2">
      <x v="2"/>
    </i>
    <i r="2">
      <x v="3"/>
    </i>
    <i>
      <x v="57"/>
    </i>
    <i r="1">
      <x v="98"/>
    </i>
    <i r="2">
      <x v="5"/>
    </i>
    <i r="2">
      <x v="7"/>
    </i>
    <i r="1">
      <x v="99"/>
    </i>
    <i r="2">
      <x v="2"/>
    </i>
    <i r="2">
      <x v="7"/>
    </i>
    <i r="1">
      <x v="118"/>
    </i>
    <i r="2">
      <x v="7"/>
    </i>
    <i>
      <x v="58"/>
    </i>
    <i r="1">
      <x v="100"/>
    </i>
    <i r="2">
      <x/>
    </i>
    <i r="2">
      <x v="1"/>
    </i>
    <i>
      <x v="59"/>
    </i>
    <i r="1">
      <x v="36"/>
    </i>
    <i r="2">
      <x v="6"/>
    </i>
    <i>
      <x v="60"/>
    </i>
    <i r="1">
      <x v="102"/>
    </i>
    <i r="2">
      <x/>
    </i>
    <i r="2">
      <x v="1"/>
    </i>
    <i>
      <x v="61"/>
    </i>
    <i r="1">
      <x v="104"/>
    </i>
    <i r="2">
      <x v="2"/>
    </i>
    <i>
      <x v="62"/>
    </i>
    <i r="1">
      <x v="75"/>
    </i>
    <i r="2">
      <x v="6"/>
    </i>
    <i r="1">
      <x v="106"/>
    </i>
    <i r="2">
      <x v="2"/>
    </i>
    <i>
      <x v="63"/>
    </i>
    <i r="1">
      <x v="6"/>
    </i>
    <i r="2">
      <x v="2"/>
    </i>
    <i r="1">
      <x v="107"/>
    </i>
    <i r="2">
      <x v="7"/>
    </i>
    <i>
      <x v="64"/>
    </i>
    <i r="1">
      <x v="108"/>
    </i>
    <i r="2">
      <x v="1"/>
    </i>
    <i>
      <x v="65"/>
    </i>
    <i r="1">
      <x v="57"/>
    </i>
    <i r="2">
      <x/>
    </i>
    <i>
      <x v="66"/>
    </i>
    <i r="1">
      <x v="109"/>
    </i>
    <i r="2">
      <x/>
    </i>
    <i r="2">
      <x v="1"/>
    </i>
    <i>
      <x v="67"/>
    </i>
    <i r="1">
      <x v="115"/>
    </i>
    <i r="2">
      <x/>
    </i>
    <i r="2">
      <x v="1"/>
    </i>
    <i>
      <x v="68"/>
    </i>
    <i r="1">
      <x v="23"/>
    </i>
    <i r="2">
      <x/>
    </i>
    <i r="2">
      <x v="1"/>
    </i>
    <i r="1">
      <x v="24"/>
    </i>
    <i r="2">
      <x v="6"/>
    </i>
    <i r="1">
      <x v="25"/>
    </i>
    <i r="2">
      <x v="5"/>
    </i>
    <i>
      <x v="69"/>
    </i>
    <i r="1">
      <x v="121"/>
    </i>
    <i r="2">
      <x/>
    </i>
    <i>
      <x v="70"/>
    </i>
    <i r="1">
      <x v="52"/>
    </i>
    <i r="2">
      <x v="3"/>
    </i>
    <i>
      <x v="71"/>
    </i>
    <i r="1">
      <x v="41"/>
    </i>
    <i r="2">
      <x v="6"/>
    </i>
    <i>
      <x v="72"/>
    </i>
    <i r="1">
      <x v="29"/>
    </i>
    <i r="2">
      <x v="7"/>
    </i>
    <i r="1">
      <x v="71"/>
    </i>
    <i r="2">
      <x v="7"/>
    </i>
    <i>
      <x v="73"/>
    </i>
    <i r="1">
      <x v="122"/>
    </i>
    <i r="2">
      <x v="6"/>
    </i>
    <i r="1">
      <x v="123"/>
    </i>
    <i r="2">
      <x v="2"/>
    </i>
    <i>
      <x v="74"/>
    </i>
    <i r="1">
      <x v="124"/>
    </i>
    <i r="2">
      <x v="6"/>
    </i>
    <i>
      <x v="75"/>
    </i>
    <i r="1">
      <x v="125"/>
    </i>
    <i r="2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0-21" fld="8" baseField="0" baseItem="0"/>
    <dataField name="Sum of 2021-22" fld="9" baseField="0" baseItem="0"/>
    <dataField name="Sum of 2022-23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4A5B00-138A-41FE-9EDF-E5C93FB5C4AD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391" firstHeaderRow="0" firstDataRow="1" firstDataCol="1"/>
  <pivotFields count="14">
    <pivotField showAll="0"/>
    <pivotField showAll="0"/>
    <pivotField axis="axisRow" showAll="0">
      <items count="77">
        <item x="17"/>
        <item x="34"/>
        <item x="45"/>
        <item x="72"/>
        <item x="23"/>
        <item x="26"/>
        <item x="3"/>
        <item x="51"/>
        <item x="15"/>
        <item x="69"/>
        <item x="29"/>
        <item x="37"/>
        <item x="49"/>
        <item x="67"/>
        <item x="35"/>
        <item x="59"/>
        <item x="55"/>
        <item x="68"/>
        <item x="12"/>
        <item x="33"/>
        <item x="50"/>
        <item x="4"/>
        <item x="57"/>
        <item x="32"/>
        <item x="13"/>
        <item x="7"/>
        <item x="1"/>
        <item x="71"/>
        <item x="40"/>
        <item x="31"/>
        <item x="46"/>
        <item x="54"/>
        <item x="16"/>
        <item x="74"/>
        <item x="56"/>
        <item x="65"/>
        <item x="30"/>
        <item x="62"/>
        <item x="60"/>
        <item x="24"/>
        <item x="5"/>
        <item x="48"/>
        <item x="44"/>
        <item x="61"/>
        <item x="75"/>
        <item x="42"/>
        <item x="19"/>
        <item x="9"/>
        <item x="52"/>
        <item x="73"/>
        <item x="18"/>
        <item x="36"/>
        <item x="28"/>
        <item x="41"/>
        <item x="58"/>
        <item x="64"/>
        <item x="47"/>
        <item x="22"/>
        <item x="27"/>
        <item x="10"/>
        <item x="2"/>
        <item x="25"/>
        <item x="20"/>
        <item x="21"/>
        <item x="38"/>
        <item x="6"/>
        <item x="11"/>
        <item x="53"/>
        <item x="8"/>
        <item x="66"/>
        <item x="39"/>
        <item x="43"/>
        <item x="0"/>
        <item x="14"/>
        <item x="63"/>
        <item x="70"/>
        <item t="default"/>
      </items>
    </pivotField>
    <pivotField showAll="0"/>
    <pivotField showAll="0"/>
    <pivotField showAll="0"/>
    <pivotField axis="axisRow" showAll="0">
      <items count="150">
        <item x="22"/>
        <item x="141"/>
        <item x="133"/>
        <item x="47"/>
        <item x="76"/>
        <item x="48"/>
        <item x="28"/>
        <item x="19"/>
        <item x="33"/>
        <item x="71"/>
        <item x="74"/>
        <item x="21"/>
        <item x="29"/>
        <item x="68"/>
        <item x="130"/>
        <item x="100"/>
        <item x="88"/>
        <item x="131"/>
        <item x="121"/>
        <item x="32"/>
        <item x="57"/>
        <item x="36"/>
        <item x="127"/>
        <item x="86"/>
        <item x="52"/>
        <item x="5"/>
        <item x="26"/>
        <item x="80"/>
        <item x="40"/>
        <item x="112"/>
        <item x="18"/>
        <item x="87"/>
        <item x="10"/>
        <item x="31"/>
        <item x="27"/>
        <item x="50"/>
        <item x="92"/>
        <item x="30"/>
        <item x="14"/>
        <item x="61"/>
        <item x="129"/>
        <item x="114"/>
        <item x="79"/>
        <item x="6"/>
        <item x="46"/>
        <item x="66"/>
        <item x="12"/>
        <item x="53"/>
        <item x="105"/>
        <item x="15"/>
        <item x="37"/>
        <item x="116"/>
        <item x="65"/>
        <item x="95"/>
        <item x="58"/>
        <item x="85"/>
        <item x="139"/>
        <item x="125"/>
        <item x="97"/>
        <item x="70"/>
        <item x="45"/>
        <item x="115"/>
        <item x="102"/>
        <item x="67"/>
        <item x="142"/>
        <item x="55"/>
        <item x="126"/>
        <item x="3"/>
        <item x="0"/>
        <item x="2"/>
        <item x="128"/>
        <item x="143"/>
        <item x="8"/>
        <item x="43"/>
        <item x="99"/>
        <item x="69"/>
        <item x="42"/>
        <item x="72"/>
        <item x="147"/>
        <item x="123"/>
        <item x="101"/>
        <item x="93"/>
        <item x="145"/>
        <item x="98"/>
        <item x="82"/>
        <item x="34"/>
        <item x="119"/>
        <item x="75"/>
        <item x="51"/>
        <item x="138"/>
        <item x="111"/>
        <item x="117"/>
        <item x="1"/>
        <item x="103"/>
        <item x="64"/>
        <item x="136"/>
        <item x="63"/>
        <item x="24"/>
        <item x="113"/>
        <item x="23"/>
        <item x="60"/>
        <item x="11"/>
        <item x="104"/>
        <item x="81"/>
        <item x="49"/>
        <item x="91"/>
        <item x="146"/>
        <item x="144"/>
        <item x="137"/>
        <item x="9"/>
        <item x="39"/>
        <item x="140"/>
        <item x="108"/>
        <item x="59"/>
        <item x="118"/>
        <item x="90"/>
        <item x="78"/>
        <item x="107"/>
        <item x="96"/>
        <item x="73"/>
        <item x="124"/>
        <item x="38"/>
        <item x="120"/>
        <item x="20"/>
        <item x="4"/>
        <item x="7"/>
        <item x="35"/>
        <item x="16"/>
        <item x="25"/>
        <item x="54"/>
        <item x="41"/>
        <item x="13"/>
        <item x="94"/>
        <item x="56"/>
        <item x="62"/>
        <item x="132"/>
        <item x="83"/>
        <item x="134"/>
        <item x="135"/>
        <item x="44"/>
        <item x="77"/>
        <item x="110"/>
        <item x="89"/>
        <item x="109"/>
        <item x="148"/>
        <item x="84"/>
        <item x="17"/>
        <item x="106"/>
        <item x="122"/>
        <item t="default"/>
      </items>
    </pivotField>
    <pivotField axis="axisRow" showAll="0">
      <items count="7">
        <item x="2"/>
        <item x="1"/>
        <item x="3"/>
        <item x="0"/>
        <item x="4"/>
        <item x="5"/>
        <item t="default"/>
      </items>
    </pivotField>
    <pivotField dataField="1" showAll="0"/>
    <pivotField dataField="1" showAll="0"/>
    <pivotField dataField="1" showAll="0"/>
    <pivotField numFmtId="1" showAll="0"/>
    <pivotField showAll="0"/>
    <pivotField showAll="0"/>
  </pivotFields>
  <rowFields count="3">
    <field x="2"/>
    <field x="6"/>
    <field x="7"/>
  </rowFields>
  <rowItems count="388">
    <i>
      <x/>
    </i>
    <i r="1">
      <x/>
    </i>
    <i r="2">
      <x v="2"/>
    </i>
    <i r="2">
      <x v="3"/>
    </i>
    <i r="1">
      <x v="1"/>
    </i>
    <i r="2">
      <x v="4"/>
    </i>
    <i r="1">
      <x v="22"/>
    </i>
    <i r="2">
      <x v="4"/>
    </i>
    <i r="1">
      <x v="39"/>
    </i>
    <i r="2">
      <x v="3"/>
    </i>
    <i r="1">
      <x v="66"/>
    </i>
    <i r="2">
      <x v="3"/>
    </i>
    <i r="1">
      <x v="111"/>
    </i>
    <i r="2">
      <x v="4"/>
    </i>
    <i>
      <x v="1"/>
    </i>
    <i r="1">
      <x v="4"/>
    </i>
    <i r="2">
      <x v="2"/>
    </i>
    <i r="1">
      <x v="5"/>
    </i>
    <i r="2">
      <x v="1"/>
    </i>
    <i>
      <x v="2"/>
    </i>
    <i r="1">
      <x v="13"/>
    </i>
    <i r="2">
      <x v="2"/>
    </i>
    <i r="1">
      <x v="14"/>
    </i>
    <i r="2">
      <x v="3"/>
    </i>
    <i r="1">
      <x v="15"/>
    </i>
    <i r="2">
      <x v="2"/>
    </i>
    <i r="2">
      <x v="3"/>
    </i>
    <i r="1">
      <x v="140"/>
    </i>
    <i r="2">
      <x v="1"/>
    </i>
    <i>
      <x v="3"/>
    </i>
    <i r="1">
      <x v="95"/>
    </i>
    <i r="2">
      <x v="4"/>
    </i>
    <i r="1">
      <x v="138"/>
    </i>
    <i r="2">
      <x v="2"/>
    </i>
    <i>
      <x v="4"/>
    </i>
    <i r="1">
      <x v="19"/>
    </i>
    <i r="2">
      <x v="4"/>
    </i>
    <i r="1">
      <x v="73"/>
    </i>
    <i r="2">
      <x v="2"/>
    </i>
    <i>
      <x v="5"/>
    </i>
    <i r="1">
      <x v="20"/>
    </i>
    <i r="2">
      <x v="2"/>
    </i>
    <i r="1">
      <x v="21"/>
    </i>
    <i r="2">
      <x v="1"/>
    </i>
    <i>
      <x v="6"/>
    </i>
    <i r="1">
      <x v="24"/>
    </i>
    <i r="2">
      <x v="1"/>
    </i>
    <i r="1">
      <x v="25"/>
    </i>
    <i r="2">
      <x v="1"/>
    </i>
    <i r="1">
      <x v="26"/>
    </i>
    <i r="2">
      <x v="2"/>
    </i>
    <i>
      <x v="7"/>
    </i>
    <i r="1">
      <x v="18"/>
    </i>
    <i r="2">
      <x v="2"/>
    </i>
    <i r="1">
      <x v="27"/>
    </i>
    <i r="2">
      <x v="2"/>
    </i>
    <i>
      <x v="8"/>
    </i>
    <i r="1">
      <x v="29"/>
    </i>
    <i r="2">
      <x v="3"/>
    </i>
    <i r="1">
      <x v="30"/>
    </i>
    <i r="2">
      <x v="1"/>
    </i>
    <i>
      <x v="9"/>
    </i>
    <i r="1">
      <x v="122"/>
    </i>
    <i r="2">
      <x v="3"/>
    </i>
    <i>
      <x v="10"/>
    </i>
    <i r="1">
      <x v="28"/>
    </i>
    <i r="2">
      <x v="2"/>
    </i>
    <i r="1">
      <x v="45"/>
    </i>
    <i r="2">
      <x v="1"/>
    </i>
    <i r="1">
      <x v="91"/>
    </i>
    <i r="2">
      <x v="4"/>
    </i>
    <i r="1">
      <x v="106"/>
    </i>
    <i r="2">
      <x v="4"/>
    </i>
    <i>
      <x v="11"/>
    </i>
    <i r="1">
      <x v="47"/>
    </i>
    <i r="2">
      <x v="4"/>
    </i>
    <i>
      <x v="12"/>
    </i>
    <i r="1">
      <x v="116"/>
    </i>
    <i r="2">
      <x v="2"/>
    </i>
    <i r="2">
      <x v="3"/>
    </i>
    <i>
      <x v="13"/>
    </i>
    <i r="1">
      <x v="90"/>
    </i>
    <i r="2">
      <x v="4"/>
    </i>
    <i>
      <x v="14"/>
    </i>
    <i r="1">
      <x v="17"/>
    </i>
    <i r="2">
      <x v="4"/>
    </i>
    <i r="1">
      <x v="51"/>
    </i>
    <i r="2">
      <x v="4"/>
    </i>
    <i r="1">
      <x v="102"/>
    </i>
    <i r="2">
      <x v="3"/>
    </i>
    <i r="1">
      <x v="104"/>
    </i>
    <i r="2">
      <x v="2"/>
    </i>
    <i r="2">
      <x v="3"/>
    </i>
    <i r="1">
      <x v="135"/>
    </i>
    <i r="2">
      <x v="4"/>
    </i>
    <i>
      <x v="15"/>
    </i>
    <i r="1">
      <x v="36"/>
    </i>
    <i r="2">
      <x v="4"/>
    </i>
    <i>
      <x v="16"/>
    </i>
    <i r="1">
      <x v="31"/>
    </i>
    <i r="2">
      <x v="3"/>
    </i>
    <i r="1">
      <x v="40"/>
    </i>
    <i r="2">
      <x v="3"/>
    </i>
    <i>
      <x v="17"/>
    </i>
    <i r="1">
      <x v="61"/>
    </i>
    <i r="2">
      <x v="2"/>
    </i>
    <i>
      <x v="18"/>
    </i>
    <i r="1">
      <x v="37"/>
    </i>
    <i r="2">
      <x v="2"/>
    </i>
    <i r="1">
      <x v="38"/>
    </i>
    <i r="2">
      <x v="1"/>
    </i>
    <i>
      <x v="19"/>
    </i>
    <i r="1">
      <x v="3"/>
    </i>
    <i r="2">
      <x v="3"/>
    </i>
    <i r="1">
      <x v="132"/>
    </i>
    <i r="2">
      <x v="3"/>
    </i>
    <i r="1">
      <x v="133"/>
    </i>
    <i r="2">
      <x v="3"/>
    </i>
    <i r="1">
      <x v="134"/>
    </i>
    <i r="2">
      <x v="3"/>
    </i>
    <i>
      <x v="20"/>
    </i>
    <i r="1">
      <x v="42"/>
    </i>
    <i r="2">
      <x v="2"/>
    </i>
    <i r="2">
      <x v="3"/>
    </i>
    <i>
      <x v="21"/>
    </i>
    <i r="1">
      <x v="43"/>
    </i>
    <i r="2">
      <x/>
    </i>
    <i>
      <x v="22"/>
    </i>
    <i r="1">
      <x v="2"/>
    </i>
    <i r="2">
      <x v="3"/>
    </i>
    <i r="1">
      <x v="141"/>
    </i>
    <i r="2">
      <x v="2"/>
    </i>
    <i r="1">
      <x v="142"/>
    </i>
    <i r="2">
      <x v="1"/>
    </i>
    <i>
      <x v="23"/>
    </i>
    <i r="1">
      <x v="41"/>
    </i>
    <i r="2">
      <x v="4"/>
    </i>
    <i r="1">
      <x v="44"/>
    </i>
    <i r="2">
      <x v="3"/>
    </i>
    <i>
      <x v="24"/>
    </i>
    <i r="1">
      <x v="48"/>
    </i>
    <i r="2">
      <x v="2"/>
    </i>
    <i r="1">
      <x v="49"/>
    </i>
    <i r="2">
      <x v="1"/>
    </i>
    <i>
      <x v="25"/>
    </i>
    <i r="1">
      <x v="50"/>
    </i>
    <i r="2">
      <x v="4"/>
    </i>
    <i r="1">
      <x v="53"/>
    </i>
    <i r="2">
      <x v="4"/>
    </i>
    <i r="1">
      <x v="109"/>
    </i>
    <i r="2">
      <x v="4"/>
    </i>
    <i r="1">
      <x v="139"/>
    </i>
    <i r="2">
      <x v="4"/>
    </i>
    <i>
      <x v="26"/>
    </i>
    <i r="1">
      <x v="11"/>
    </i>
    <i r="2">
      <x v="3"/>
    </i>
    <i r="2">
      <x v="4"/>
    </i>
    <i r="1">
      <x v="92"/>
    </i>
    <i r="2">
      <x v="3"/>
    </i>
    <i r="1">
      <x v="93"/>
    </i>
    <i r="2">
      <x v="2"/>
    </i>
    <i r="1">
      <x v="127"/>
    </i>
    <i r="2">
      <x v="4"/>
    </i>
    <i>
      <x v="27"/>
    </i>
    <i r="1">
      <x v="70"/>
    </i>
    <i r="2">
      <x v="3"/>
    </i>
    <i r="1">
      <x v="71"/>
    </i>
    <i r="2">
      <x v="4"/>
    </i>
    <i>
      <x v="28"/>
    </i>
    <i r="1">
      <x v="54"/>
    </i>
    <i r="2">
      <x v="2"/>
    </i>
    <i>
      <x v="29"/>
    </i>
    <i r="1">
      <x v="55"/>
    </i>
    <i r="2">
      <x v="2"/>
    </i>
    <i r="1">
      <x v="60"/>
    </i>
    <i r="2">
      <x v="1"/>
    </i>
    <i>
      <x v="30"/>
    </i>
    <i r="1">
      <x v="56"/>
    </i>
    <i r="2">
      <x v="5"/>
    </i>
    <i r="1">
      <x v="57"/>
    </i>
    <i r="2">
      <x v="5"/>
    </i>
    <i r="1">
      <x v="58"/>
    </i>
    <i r="2">
      <x v="5"/>
    </i>
    <i r="1">
      <x v="59"/>
    </i>
    <i r="2">
      <x v="5"/>
    </i>
    <i>
      <x v="31"/>
    </i>
    <i r="1">
      <x v="23"/>
    </i>
    <i r="2">
      <x v="5"/>
    </i>
    <i>
      <x v="32"/>
    </i>
    <i r="1">
      <x v="7"/>
    </i>
    <i r="2">
      <x v="2"/>
    </i>
    <i r="2">
      <x v="3"/>
    </i>
    <i>
      <x v="33"/>
    </i>
    <i r="1">
      <x v="64"/>
    </i>
    <i r="2">
      <x v="3"/>
    </i>
    <i>
      <x v="34"/>
    </i>
    <i r="1">
      <x v="16"/>
    </i>
    <i r="2">
      <x v="1"/>
    </i>
    <i>
      <x v="35"/>
    </i>
    <i r="1">
      <x v="112"/>
    </i>
    <i r="2">
      <x v="3"/>
    </i>
    <i>
      <x v="36"/>
    </i>
    <i r="1">
      <x v="74"/>
    </i>
    <i r="2">
      <x v="3"/>
    </i>
    <i r="1">
      <x v="75"/>
    </i>
    <i r="2">
      <x v="3"/>
    </i>
    <i r="1">
      <x v="76"/>
    </i>
    <i r="2">
      <x v="4"/>
    </i>
    <i r="1">
      <x v="77"/>
    </i>
    <i r="2">
      <x v="2"/>
    </i>
    <i>
      <x v="37"/>
    </i>
    <i r="1">
      <x v="78"/>
    </i>
    <i r="2">
      <x v="2"/>
    </i>
    <i r="1">
      <x v="79"/>
    </i>
    <i r="2">
      <x v="2"/>
    </i>
    <i r="1">
      <x v="80"/>
    </i>
    <i r="2">
      <x v="1"/>
    </i>
    <i>
      <x v="38"/>
    </i>
    <i r="1">
      <x v="81"/>
    </i>
    <i r="2">
      <x v="1"/>
    </i>
    <i>
      <x v="39"/>
    </i>
    <i r="1">
      <x v="82"/>
    </i>
    <i r="2">
      <x v="2"/>
    </i>
    <i r="1">
      <x v="83"/>
    </i>
    <i r="2">
      <x v="3"/>
    </i>
    <i r="1">
      <x v="84"/>
    </i>
    <i r="2">
      <x v="4"/>
    </i>
    <i r="1">
      <x v="85"/>
    </i>
    <i r="2">
      <x v="2"/>
    </i>
    <i>
      <x v="40"/>
    </i>
    <i r="1">
      <x v="125"/>
    </i>
    <i r="2">
      <x v="1"/>
    </i>
    <i>
      <x v="41"/>
    </i>
    <i r="1">
      <x v="86"/>
    </i>
    <i r="2">
      <x v="2"/>
    </i>
    <i r="1">
      <x v="87"/>
    </i>
    <i r="2">
      <x v="1"/>
    </i>
    <i>
      <x v="42"/>
    </i>
    <i r="1">
      <x v="62"/>
    </i>
    <i r="2">
      <x v="3"/>
    </i>
    <i r="1">
      <x v="63"/>
    </i>
    <i r="2">
      <x v="2"/>
    </i>
    <i r="1">
      <x v="98"/>
    </i>
    <i r="2">
      <x v="4"/>
    </i>
    <i>
      <x v="43"/>
    </i>
    <i r="1">
      <x v="88"/>
    </i>
    <i r="2">
      <x v="2"/>
    </i>
    <i>
      <x v="44"/>
    </i>
    <i r="1">
      <x v="107"/>
    </i>
    <i r="2">
      <x v="4"/>
    </i>
    <i>
      <x v="45"/>
    </i>
    <i r="1">
      <x v="96"/>
    </i>
    <i r="2">
      <x v="2"/>
    </i>
    <i>
      <x v="46"/>
    </i>
    <i r="1">
      <x v="97"/>
    </i>
    <i r="2">
      <x v="1"/>
    </i>
    <i>
      <x v="47"/>
    </i>
    <i r="1">
      <x v="100"/>
    </i>
    <i r="2">
      <x v="2"/>
    </i>
    <i r="1">
      <x v="101"/>
    </i>
    <i r="2">
      <x v="1"/>
    </i>
    <i>
      <x v="48"/>
    </i>
    <i r="1">
      <x v="103"/>
    </i>
    <i r="2">
      <x v="3"/>
    </i>
    <i r="1">
      <x v="105"/>
    </i>
    <i r="2">
      <x v="2"/>
    </i>
    <i>
      <x v="49"/>
    </i>
    <i r="1">
      <x v="108"/>
    </i>
    <i r="2">
      <x v="1"/>
    </i>
    <i>
      <x v="50"/>
    </i>
    <i r="1">
      <x v="99"/>
    </i>
    <i r="2">
      <x v="4"/>
    </i>
    <i>
      <x v="51"/>
    </i>
    <i r="1">
      <x v="88"/>
    </i>
    <i r="2">
      <x v="4"/>
    </i>
    <i>
      <x v="52"/>
    </i>
    <i r="1">
      <x v="110"/>
    </i>
    <i r="2">
      <x v="2"/>
    </i>
    <i r="2">
      <x v="3"/>
    </i>
    <i>
      <x v="53"/>
    </i>
    <i r="1">
      <x v="113"/>
    </i>
    <i r="2">
      <x v="2"/>
    </i>
    <i r="2">
      <x v="3"/>
    </i>
    <i>
      <x v="54"/>
    </i>
    <i r="1">
      <x v="114"/>
    </i>
    <i r="2">
      <x v="2"/>
    </i>
    <i r="1">
      <x v="115"/>
    </i>
    <i r="2">
      <x v="1"/>
    </i>
    <i>
      <x v="55"/>
    </i>
    <i r="1">
      <x v="117"/>
    </i>
    <i r="2">
      <x v="2"/>
    </i>
    <i>
      <x v="56"/>
    </i>
    <i r="1">
      <x v="118"/>
    </i>
    <i r="2">
      <x v="2"/>
    </i>
    <i r="1">
      <x v="119"/>
    </i>
    <i r="2">
      <x v="1"/>
    </i>
    <i>
      <x v="57"/>
    </i>
    <i r="1">
      <x v="8"/>
    </i>
    <i r="2">
      <x v="2"/>
    </i>
    <i r="2">
      <x v="3"/>
    </i>
    <i r="1">
      <x v="9"/>
    </i>
    <i r="2">
      <x v="3"/>
    </i>
    <i r="1">
      <x v="10"/>
    </i>
    <i r="2">
      <x v="3"/>
    </i>
    <i r="1">
      <x v="12"/>
    </i>
    <i r="2">
      <x v="3"/>
    </i>
    <i>
      <x v="58"/>
    </i>
    <i r="1">
      <x v="120"/>
    </i>
    <i r="2">
      <x v="2"/>
    </i>
    <i r="1">
      <x v="121"/>
    </i>
    <i r="2">
      <x v="1"/>
    </i>
    <i>
      <x v="59"/>
    </i>
    <i r="1">
      <x v="46"/>
    </i>
    <i r="2">
      <x v="4"/>
    </i>
    <i>
      <x v="60"/>
    </i>
    <i r="1">
      <x v="123"/>
    </i>
    <i r="2">
      <x v="2"/>
    </i>
    <i r="1">
      <x v="124"/>
    </i>
    <i r="2">
      <x v="1"/>
    </i>
    <i>
      <x v="61"/>
    </i>
    <i r="1">
      <x v="126"/>
    </i>
    <i r="2">
      <x v="2"/>
    </i>
    <i>
      <x v="62"/>
    </i>
    <i r="1">
      <x v="94"/>
    </i>
    <i r="2">
      <x v="4"/>
    </i>
    <i r="1">
      <x v="128"/>
    </i>
    <i r="2">
      <x v="2"/>
    </i>
    <i>
      <x v="63"/>
    </i>
    <i r="1">
      <x v="6"/>
    </i>
    <i r="2">
      <x v="2"/>
    </i>
    <i r="2">
      <x v="3"/>
    </i>
    <i>
      <x v="64"/>
    </i>
    <i r="1">
      <x v="129"/>
    </i>
    <i r="2">
      <x v="1"/>
    </i>
    <i>
      <x v="65"/>
    </i>
    <i r="1">
      <x v="72"/>
    </i>
    <i r="2">
      <x v="2"/>
    </i>
    <i>
      <x v="66"/>
    </i>
    <i r="1">
      <x v="130"/>
    </i>
    <i r="2">
      <x v="2"/>
    </i>
    <i r="1">
      <x v="131"/>
    </i>
    <i r="2">
      <x v="1"/>
    </i>
    <i>
      <x v="67"/>
    </i>
    <i r="1">
      <x v="136"/>
    </i>
    <i r="2">
      <x v="2"/>
    </i>
    <i r="1">
      <x v="137"/>
    </i>
    <i r="2">
      <x v="1"/>
    </i>
    <i>
      <x v="68"/>
    </i>
    <i r="1">
      <x v="32"/>
    </i>
    <i r="2">
      <x v="1"/>
    </i>
    <i r="1">
      <x v="33"/>
    </i>
    <i r="2">
      <x v="2"/>
    </i>
    <i r="1">
      <x v="34"/>
    </i>
    <i r="2">
      <x v="4"/>
    </i>
    <i r="1">
      <x v="35"/>
    </i>
    <i r="2">
      <x v="3"/>
    </i>
    <i>
      <x v="69"/>
    </i>
    <i r="1">
      <x v="143"/>
    </i>
    <i r="2">
      <x v="2"/>
    </i>
    <i>
      <x v="70"/>
    </i>
    <i r="1">
      <x v="65"/>
    </i>
    <i r="2">
      <x v="1"/>
    </i>
    <i>
      <x v="71"/>
    </i>
    <i r="1">
      <x v="52"/>
    </i>
    <i r="2">
      <x v="4"/>
    </i>
    <i>
      <x v="72"/>
    </i>
    <i r="1">
      <x v="67"/>
    </i>
    <i r="2">
      <x v="3"/>
    </i>
    <i r="1">
      <x v="68"/>
    </i>
    <i r="2">
      <x v="3"/>
    </i>
    <i r="1">
      <x v="69"/>
    </i>
    <i r="2">
      <x v="3"/>
    </i>
    <i r="1">
      <x v="89"/>
    </i>
    <i r="2">
      <x v="3"/>
    </i>
    <i r="1">
      <x v="144"/>
    </i>
    <i r="2">
      <x v="3"/>
    </i>
    <i>
      <x v="73"/>
    </i>
    <i r="1">
      <x v="145"/>
    </i>
    <i r="2">
      <x v="4"/>
    </i>
    <i r="1">
      <x v="146"/>
    </i>
    <i r="2">
      <x v="2"/>
    </i>
    <i>
      <x v="74"/>
    </i>
    <i r="1">
      <x v="147"/>
    </i>
    <i r="2">
      <x v="4"/>
    </i>
    <i>
      <x v="75"/>
    </i>
    <i r="1">
      <x v="148"/>
    </i>
    <i r="2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0-21" fld="8" baseField="0" baseItem="0"/>
    <dataField name="Sum of 2021-22" fld="9" baseField="0" baseItem="0"/>
    <dataField name="Sum of 2022-23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981051-8021-4970-9E3C-33C007860F67}" name="Table1" displayName="Table1" ref="A6:N178" totalsRowCount="1">
  <autoFilter ref="A6:N177" xr:uid="{54A9DDFB-47AA-478F-A619-F51C6B4477EA}"/>
  <sortState ref="A7:N177">
    <sortCondition descending="1" ref="L6:L177"/>
  </sortState>
  <tableColumns count="14">
    <tableColumn id="1" xr3:uid="{3DFFA77A-7012-40D7-9AE6-C82B452AFE30}" name="AWARD_TYPE" totalsRowLabel="Total awards" dataDxfId="9"/>
    <tableColumn id="2" xr3:uid="{56584276-AA2C-4C83-9D64-C79A0E810B91}" name="TOP_CODE" dataDxfId="8"/>
    <tableColumn id="3" xr3:uid="{9514C9A6-DA3E-4E08-80D4-7604C6A78D8A}" name="TOP_TITLE" dataDxfId="7"/>
    <tableColumn id="4" xr3:uid="{11D31B53-663E-4C35-9D64-493341C2B0AC}" name="VOCATIONAL_STATUS"/>
    <tableColumn id="5" xr3:uid="{B8398A5A-5C72-4D49-B3D8-8D6752FF6DF4}" name="PROGRAM_TITLE" dataDxfId="6"/>
    <tableColumn id="6" xr3:uid="{CF993A67-3D6E-4E62-BAA4-7C7E3975F29B}" name="SMRPRLE_PROGRAM"/>
    <tableColumn id="7" xr3:uid="{D57F0C1C-EE97-4A50-B2E5-C81B8ED0F6B0}" name="SMRPRLE_PROGRAM_DESC"/>
    <tableColumn id="8" xr3:uid="{E7E9015E-B490-4577-8929-37CB47E2E6DA}" name="DEG_CERT_LEVEL"/>
    <tableColumn id="9" xr3:uid="{0A3F9B1C-7E9F-4B4A-B002-03954EC667D7}" name="2020-21" totalsRowFunction="sum" dataDxfId="5" totalsRowDxfId="4" dataCellStyle="Comma"/>
    <tableColumn id="10" xr3:uid="{A479CF4D-8C73-453E-8B54-CF62DC4E2DA6}" name="2021-22" totalsRowFunction="sum" dataDxfId="3" totalsRowDxfId="2" dataCellStyle="Comma"/>
    <tableColumn id="11" xr3:uid="{CBE3E95E-D9FF-4AAB-8050-8966D50BD54C}" name="2022-23" totalsRowFunction="sum" dataDxfId="1" totalsRowDxfId="0" dataCellStyle="Comma"/>
    <tableColumn id="12" xr3:uid="{2EC6780E-2D33-47FB-9A8A-B5681A6580A0}" name="3-Year Average" dataDxfId="12" dataCellStyle="Comma">
      <calculatedColumnFormula>AVERAGE(Table1[[#This Row],[2020-21]:[2022-23]])</calculatedColumnFormula>
    </tableColumn>
    <tableColumn id="13" xr3:uid="{1163A02A-B307-4A45-94AA-033529834FB6}" name="Last 2-Year Change" dataDxfId="11" dataCellStyle="Comma">
      <calculatedColumnFormula>Table1[[#This Row],[2022-23]]-Table1[[#This Row],[2021-22]]</calculatedColumnFormula>
    </tableColumn>
    <tableColumn id="14" xr3:uid="{050E4826-6006-46AC-B5B9-0A23B34FCDF8}" name="Last 2-Year Percent Change" dataDxfId="10" dataCellStyle="Percent">
      <calculatedColumnFormula>IF(Table1[[#This Row],[2021-22]]=0," ",Table1[[#This Row],[Last 2-Year Change]]/Table1[[#This Row],[2021-22]])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10D5F2-B4C5-4682-9C0E-8F0184471F0E}" name="Table9" displayName="Table9" ref="A6:N181" totalsRowCount="1" headerRowDxfId="19">
  <autoFilter ref="A6:N180" xr:uid="{3E7F3B48-960D-447C-8A8C-59CE994988E3}"/>
  <sortState ref="A7:N180">
    <sortCondition descending="1" ref="L6:L180"/>
  </sortState>
  <tableColumns count="14">
    <tableColumn id="1" xr3:uid="{196A9A87-408D-44C6-8463-ACB9C82C5A70}" name="College" totalsRowLabel="Total awards"/>
    <tableColumn id="2" xr3:uid="{5898747D-0A35-4661-B875-CBDF164A443C}" name="TOP Code " dataDxfId="18"/>
    <tableColumn id="12" xr3:uid="{7FAAF959-16F9-43D0-BCB9-DD04B6129385}" name="TOP Title" dataDxfId="17"/>
    <tableColumn id="3" xr3:uid="{2CE46020-6409-4464-8734-036A76EDAD48}" name="Vocational Status"/>
    <tableColumn id="5" xr3:uid="{A236AC58-E3B6-48E2-97CC-E4F57E1CFD4E}" name="Unique Code" dataDxfId="16"/>
    <tableColumn id="6" xr3:uid="{7C2F90C3-0626-4756-B467-12B881EF4A1F}" name="Program Banner Code"/>
    <tableColumn id="7" xr3:uid="{3354B7E8-03C8-4C88-88C9-7B6EC3273B31}" name="Program Banner Title"/>
    <tableColumn id="8" xr3:uid="{1D76C32E-5FD4-4237-AEEA-D815A63919A3}" name="Award Type"/>
    <tableColumn id="9" xr3:uid="{A7733633-4FF1-473D-B3FC-B1A546EB29ED}" name="2020-21" totalsRowFunction="sum"/>
    <tableColumn id="10" xr3:uid="{140C02AB-F8BB-4473-B96A-61520B5513B1}" name="2021-22" totalsRowFunction="sum"/>
    <tableColumn id="11" xr3:uid="{DC83AD3C-A32E-4740-8BB9-AFAED98A2924}" name="2022-23" totalsRowFunction="sum"/>
    <tableColumn id="13" xr3:uid="{C00491EA-ACC9-4166-9817-04083AB05EF7}" name="3-Year Average" dataDxfId="15">
      <calculatedColumnFormula>AVERAGE(I7:K7)</calculatedColumnFormula>
    </tableColumn>
    <tableColumn id="14" xr3:uid="{8E924161-9DD3-42D5-AA17-274B7BB36B3B}" name="Last 2-Year Change" dataDxfId="14">
      <calculatedColumnFormula>K7-J7</calculatedColumnFormula>
    </tableColumn>
    <tableColumn id="15" xr3:uid="{E941830A-69AA-40D8-AF01-ACECB00C9C74}" name="Last 2-Year Percent Change" dataDxfId="13">
      <calculatedColumnFormula>IF(J7 &gt; 0,M7/J7," 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F204-A2CF-4CA2-9B0F-9F7DD9E7CBA9}">
  <dimension ref="A2:N190"/>
  <sheetViews>
    <sheetView tabSelected="1" workbookViewId="0">
      <selection activeCell="D4" sqref="D4"/>
    </sheetView>
  </sheetViews>
  <sheetFormatPr defaultRowHeight="15" x14ac:dyDescent="0.25"/>
  <cols>
    <col min="1" max="1" width="15.140625" customWidth="1"/>
    <col min="2" max="2" width="12.5703125" customWidth="1"/>
    <col min="3" max="3" width="12.140625" customWidth="1"/>
    <col min="4" max="4" width="22.42578125" customWidth="1"/>
    <col min="5" max="5" width="17.7109375" customWidth="1"/>
    <col min="6" max="6" width="21.28515625" customWidth="1"/>
    <col min="7" max="7" width="26.7109375" customWidth="1"/>
    <col min="8" max="8" width="18" customWidth="1"/>
    <col min="9" max="12" width="9.5703125" bestFit="1" customWidth="1"/>
  </cols>
  <sheetData>
    <row r="2" spans="1:14" x14ac:dyDescent="0.25">
      <c r="A2" s="9" t="s">
        <v>121</v>
      </c>
    </row>
    <row r="3" spans="1:14" x14ac:dyDescent="0.25">
      <c r="A3" s="9" t="s">
        <v>708</v>
      </c>
    </row>
    <row r="6" spans="1:14" ht="60" x14ac:dyDescent="0.25">
      <c r="A6" s="1" t="s">
        <v>643</v>
      </c>
      <c r="B6" s="1" t="s">
        <v>644</v>
      </c>
      <c r="C6" s="1" t="s">
        <v>645</v>
      </c>
      <c r="D6" s="1" t="s">
        <v>646</v>
      </c>
      <c r="E6" s="1" t="s">
        <v>647</v>
      </c>
      <c r="F6" s="1" t="s">
        <v>648</v>
      </c>
      <c r="G6" s="1" t="s">
        <v>649</v>
      </c>
      <c r="H6" s="1" t="s">
        <v>650</v>
      </c>
      <c r="I6" t="s">
        <v>7</v>
      </c>
      <c r="J6" t="s">
        <v>90</v>
      </c>
      <c r="K6" t="s">
        <v>116</v>
      </c>
      <c r="L6" s="12" t="s">
        <v>91</v>
      </c>
      <c r="M6" s="12" t="s">
        <v>92</v>
      </c>
      <c r="N6" s="12" t="s">
        <v>93</v>
      </c>
    </row>
    <row r="7" spans="1:14" x14ac:dyDescent="0.25">
      <c r="A7" s="1" t="s">
        <v>10</v>
      </c>
      <c r="B7" s="1" t="s">
        <v>86</v>
      </c>
      <c r="C7" s="1" t="s">
        <v>87</v>
      </c>
      <c r="E7" s="1" t="s">
        <v>693</v>
      </c>
      <c r="F7" s="1" t="s">
        <v>620</v>
      </c>
      <c r="G7" s="1" t="s">
        <v>621</v>
      </c>
      <c r="H7" s="1" t="s">
        <v>676</v>
      </c>
      <c r="I7" s="13">
        <v>283</v>
      </c>
      <c r="J7" s="13">
        <v>250</v>
      </c>
      <c r="K7" s="13">
        <v>187</v>
      </c>
      <c r="L7" s="13">
        <f>AVERAGE(Table1[[#This Row],[2020-21]:[2022-23]])</f>
        <v>240</v>
      </c>
      <c r="M7" s="13">
        <f>Table1[[#This Row],[2022-23]]-Table1[[#This Row],[2021-22]]</f>
        <v>-63</v>
      </c>
      <c r="N7" s="14">
        <f>IF(Table1[[#This Row],[2021-22]]=0," ",Table1[[#This Row],[Last 2-Year Change]]/Table1[[#This Row],[2021-22]])</f>
        <v>-0.252</v>
      </c>
    </row>
    <row r="8" spans="1:14" x14ac:dyDescent="0.25">
      <c r="A8" s="1" t="s">
        <v>10</v>
      </c>
      <c r="B8" s="1" t="s">
        <v>276</v>
      </c>
      <c r="C8" s="1" t="s">
        <v>277</v>
      </c>
      <c r="D8" s="1" t="s">
        <v>651</v>
      </c>
      <c r="E8" s="1" t="s">
        <v>283</v>
      </c>
      <c r="F8" s="1" t="s">
        <v>282</v>
      </c>
      <c r="G8" s="1" t="s">
        <v>283</v>
      </c>
      <c r="H8" s="1" t="s">
        <v>678</v>
      </c>
      <c r="I8" s="13">
        <v>118</v>
      </c>
      <c r="J8" s="13">
        <v>150</v>
      </c>
      <c r="K8" s="13">
        <v>163</v>
      </c>
      <c r="L8" s="13">
        <f>AVERAGE(Table1[[#This Row],[2020-21]:[2022-23]])</f>
        <v>143.66666666666666</v>
      </c>
      <c r="M8" s="13">
        <f>Table1[[#This Row],[2022-23]]-Table1[[#This Row],[2021-22]]</f>
        <v>13</v>
      </c>
      <c r="N8" s="14">
        <f>IF(Table1[[#This Row],[2021-22]]=0," ",Table1[[#This Row],[Last 2-Year Change]]/Table1[[#This Row],[2021-22]])</f>
        <v>8.666666666666667E-2</v>
      </c>
    </row>
    <row r="9" spans="1:14" x14ac:dyDescent="0.25">
      <c r="A9" s="1" t="s">
        <v>10</v>
      </c>
      <c r="B9" s="1" t="s">
        <v>86</v>
      </c>
      <c r="C9" s="1" t="s">
        <v>87</v>
      </c>
      <c r="E9" s="1" t="s">
        <v>693</v>
      </c>
      <c r="F9" s="1" t="s">
        <v>618</v>
      </c>
      <c r="G9" s="1" t="s">
        <v>619</v>
      </c>
      <c r="H9" s="1" t="s">
        <v>676</v>
      </c>
      <c r="I9" s="13">
        <v>181</v>
      </c>
      <c r="J9" s="13">
        <v>122</v>
      </c>
      <c r="K9" s="13">
        <v>62</v>
      </c>
      <c r="L9" s="13">
        <f>AVERAGE(Table1[[#This Row],[2020-21]:[2022-23]])</f>
        <v>121.66666666666667</v>
      </c>
      <c r="M9" s="13">
        <f>Table1[[#This Row],[2022-23]]-Table1[[#This Row],[2021-22]]</f>
        <v>-60</v>
      </c>
      <c r="N9" s="14">
        <f>IF(Table1[[#This Row],[2021-22]]=0," ",Table1[[#This Row],[Last 2-Year Change]]/Table1[[#This Row],[2021-22]])</f>
        <v>-0.49180327868852458</v>
      </c>
    </row>
    <row r="10" spans="1:14" x14ac:dyDescent="0.25">
      <c r="A10" s="1" t="s">
        <v>10</v>
      </c>
      <c r="B10" s="1" t="s">
        <v>86</v>
      </c>
      <c r="C10" s="1" t="s">
        <v>87</v>
      </c>
      <c r="E10" s="1" t="s">
        <v>692</v>
      </c>
      <c r="F10" s="1" t="s">
        <v>613</v>
      </c>
      <c r="G10" s="1" t="s">
        <v>614</v>
      </c>
      <c r="H10" s="1" t="s">
        <v>676</v>
      </c>
      <c r="I10" s="13">
        <v>160</v>
      </c>
      <c r="J10" s="13">
        <v>122</v>
      </c>
      <c r="K10" s="13">
        <v>69</v>
      </c>
      <c r="L10" s="13">
        <f>AVERAGE(Table1[[#This Row],[2020-21]:[2022-23]])</f>
        <v>117</v>
      </c>
      <c r="M10" s="13">
        <f>Table1[[#This Row],[2022-23]]-Table1[[#This Row],[2021-22]]</f>
        <v>-53</v>
      </c>
      <c r="N10" s="14">
        <f>IF(Table1[[#This Row],[2021-22]]=0," ",Table1[[#This Row],[Last 2-Year Change]]/Table1[[#This Row],[2021-22]])</f>
        <v>-0.4344262295081967</v>
      </c>
    </row>
    <row r="11" spans="1:14" x14ac:dyDescent="0.25">
      <c r="A11" s="1" t="s">
        <v>15</v>
      </c>
      <c r="B11" s="1" t="s">
        <v>62</v>
      </c>
      <c r="C11" s="1" t="s">
        <v>63</v>
      </c>
      <c r="E11" s="1" t="s">
        <v>100</v>
      </c>
      <c r="F11" s="1" t="s">
        <v>548</v>
      </c>
      <c r="G11" s="1" t="s">
        <v>64</v>
      </c>
      <c r="H11" s="1" t="s">
        <v>655</v>
      </c>
      <c r="I11" s="13">
        <v>135</v>
      </c>
      <c r="J11" s="13">
        <v>97</v>
      </c>
      <c r="K11" s="13">
        <v>75</v>
      </c>
      <c r="L11" s="13">
        <f>AVERAGE(Table1[[#This Row],[2020-21]:[2022-23]])</f>
        <v>102.33333333333333</v>
      </c>
      <c r="M11" s="13">
        <f>Table1[[#This Row],[2022-23]]-Table1[[#This Row],[2021-22]]</f>
        <v>-22</v>
      </c>
      <c r="N11" s="14">
        <f>IF(Table1[[#This Row],[2021-22]]=0," ",Table1[[#This Row],[Last 2-Year Change]]/Table1[[#This Row],[2021-22]])</f>
        <v>-0.22680412371134021</v>
      </c>
    </row>
    <row r="12" spans="1:14" x14ac:dyDescent="0.25">
      <c r="A12" s="1" t="s">
        <v>15</v>
      </c>
      <c r="B12" s="1" t="s">
        <v>19</v>
      </c>
      <c r="C12" s="1" t="s">
        <v>20</v>
      </c>
      <c r="D12" s="1" t="s">
        <v>651</v>
      </c>
      <c r="E12" s="1" t="s">
        <v>20</v>
      </c>
      <c r="F12" s="1" t="s">
        <v>167</v>
      </c>
      <c r="G12" s="1" t="s">
        <v>168</v>
      </c>
      <c r="H12" s="1" t="s">
        <v>654</v>
      </c>
      <c r="I12" s="13">
        <v>114</v>
      </c>
      <c r="J12" s="13">
        <v>99</v>
      </c>
      <c r="K12" s="13">
        <v>67</v>
      </c>
      <c r="L12" s="13">
        <f>AVERAGE(Table1[[#This Row],[2020-21]:[2022-23]])</f>
        <v>93.333333333333329</v>
      </c>
      <c r="M12" s="13">
        <f>Table1[[#This Row],[2022-23]]-Table1[[#This Row],[2021-22]]</f>
        <v>-32</v>
      </c>
      <c r="N12" s="14">
        <f>IF(Table1[[#This Row],[2021-22]]=0," ",Table1[[#This Row],[Last 2-Year Change]]/Table1[[#This Row],[2021-22]])</f>
        <v>-0.32323232323232326</v>
      </c>
    </row>
    <row r="13" spans="1:14" x14ac:dyDescent="0.25">
      <c r="A13" s="1" t="s">
        <v>448</v>
      </c>
      <c r="B13" s="1" t="s">
        <v>443</v>
      </c>
      <c r="C13" s="1" t="s">
        <v>444</v>
      </c>
      <c r="D13" s="1" t="s">
        <v>651</v>
      </c>
      <c r="E13" s="1" t="s">
        <v>447</v>
      </c>
      <c r="F13" s="1" t="s">
        <v>446</v>
      </c>
      <c r="G13" s="1" t="s">
        <v>447</v>
      </c>
      <c r="H13" s="1" t="s">
        <v>652</v>
      </c>
      <c r="I13" s="13">
        <v>73</v>
      </c>
      <c r="J13" s="13">
        <v>76</v>
      </c>
      <c r="K13" s="13">
        <v>54</v>
      </c>
      <c r="L13" s="13">
        <f>AVERAGE(Table1[[#This Row],[2020-21]:[2022-23]])</f>
        <v>67.666666666666671</v>
      </c>
      <c r="M13" s="13">
        <f>Table1[[#This Row],[2022-23]]-Table1[[#This Row],[2021-22]]</f>
        <v>-22</v>
      </c>
      <c r="N13" s="14">
        <f>IF(Table1[[#This Row],[2021-22]]=0," ",Table1[[#This Row],[Last 2-Year Change]]/Table1[[#This Row],[2021-22]])</f>
        <v>-0.28947368421052633</v>
      </c>
    </row>
    <row r="14" spans="1:14" x14ac:dyDescent="0.25">
      <c r="A14" s="1" t="s">
        <v>10</v>
      </c>
      <c r="B14" s="1" t="s">
        <v>276</v>
      </c>
      <c r="C14" s="1" t="s">
        <v>277</v>
      </c>
      <c r="D14" s="1" t="s">
        <v>651</v>
      </c>
      <c r="E14" s="1" t="s">
        <v>680</v>
      </c>
      <c r="F14" s="1" t="s">
        <v>285</v>
      </c>
      <c r="G14" s="1" t="s">
        <v>286</v>
      </c>
      <c r="H14" s="1" t="s">
        <v>678</v>
      </c>
      <c r="I14" s="13">
        <v>43</v>
      </c>
      <c r="J14" s="13">
        <v>73</v>
      </c>
      <c r="K14" s="13">
        <v>48</v>
      </c>
      <c r="L14" s="13">
        <f>AVERAGE(Table1[[#This Row],[2020-21]:[2022-23]])</f>
        <v>54.666666666666664</v>
      </c>
      <c r="M14" s="13">
        <f>Table1[[#This Row],[2022-23]]-Table1[[#This Row],[2021-22]]</f>
        <v>-25</v>
      </c>
      <c r="N14" s="14">
        <f>IF(Table1[[#This Row],[2021-22]]=0," ",Table1[[#This Row],[Last 2-Year Change]]/Table1[[#This Row],[2021-22]])</f>
        <v>-0.34246575342465752</v>
      </c>
    </row>
    <row r="15" spans="1:14" x14ac:dyDescent="0.25">
      <c r="A15" s="1" t="s">
        <v>15</v>
      </c>
      <c r="B15" s="1" t="s">
        <v>402</v>
      </c>
      <c r="C15" s="1" t="s">
        <v>403</v>
      </c>
      <c r="D15" s="1" t="s">
        <v>651</v>
      </c>
      <c r="E15" s="1" t="s">
        <v>659</v>
      </c>
      <c r="F15" s="1" t="s">
        <v>405</v>
      </c>
      <c r="G15" s="1" t="s">
        <v>406</v>
      </c>
      <c r="H15" s="1" t="s">
        <v>654</v>
      </c>
      <c r="I15" s="13">
        <v>64</v>
      </c>
      <c r="J15" s="13">
        <v>53</v>
      </c>
      <c r="K15" s="13">
        <v>36</v>
      </c>
      <c r="L15" s="13">
        <f>AVERAGE(Table1[[#This Row],[2020-21]:[2022-23]])</f>
        <v>51</v>
      </c>
      <c r="M15" s="13">
        <f>Table1[[#This Row],[2022-23]]-Table1[[#This Row],[2021-22]]</f>
        <v>-17</v>
      </c>
      <c r="N15" s="14">
        <f>IF(Table1[[#This Row],[2021-22]]=0," ",Table1[[#This Row],[Last 2-Year Change]]/Table1[[#This Row],[2021-22]])</f>
        <v>-0.32075471698113206</v>
      </c>
    </row>
    <row r="16" spans="1:14" x14ac:dyDescent="0.25">
      <c r="A16" s="1" t="s">
        <v>9</v>
      </c>
      <c r="B16" s="1" t="s">
        <v>65</v>
      </c>
      <c r="C16" s="1" t="s">
        <v>66</v>
      </c>
      <c r="E16" s="1" t="s">
        <v>672</v>
      </c>
      <c r="F16" s="1" t="s">
        <v>552</v>
      </c>
      <c r="G16" s="1" t="s">
        <v>553</v>
      </c>
      <c r="H16" s="1" t="s">
        <v>665</v>
      </c>
      <c r="I16" s="13">
        <v>70</v>
      </c>
      <c r="J16" s="13">
        <v>53</v>
      </c>
      <c r="K16" s="13">
        <v>25</v>
      </c>
      <c r="L16" s="13">
        <f>AVERAGE(Table1[[#This Row],[2020-21]:[2022-23]])</f>
        <v>49.333333333333336</v>
      </c>
      <c r="M16" s="13">
        <f>Table1[[#This Row],[2022-23]]-Table1[[#This Row],[2021-22]]</f>
        <v>-28</v>
      </c>
      <c r="N16" s="14">
        <f>IF(Table1[[#This Row],[2021-22]]=0," ",Table1[[#This Row],[Last 2-Year Change]]/Table1[[#This Row],[2021-22]])</f>
        <v>-0.52830188679245282</v>
      </c>
    </row>
    <row r="17" spans="1:14" x14ac:dyDescent="0.25">
      <c r="A17" s="1" t="s">
        <v>94</v>
      </c>
      <c r="B17" s="1" t="s">
        <v>245</v>
      </c>
      <c r="C17" s="1" t="s">
        <v>246</v>
      </c>
      <c r="D17" s="1" t="s">
        <v>651</v>
      </c>
      <c r="E17" s="1" t="s">
        <v>249</v>
      </c>
      <c r="F17" s="1" t="s">
        <v>248</v>
      </c>
      <c r="G17" s="1" t="s">
        <v>249</v>
      </c>
      <c r="H17" s="1" t="s">
        <v>694</v>
      </c>
      <c r="I17" s="13">
        <v>54</v>
      </c>
      <c r="J17" s="13">
        <v>40</v>
      </c>
      <c r="K17" s="13">
        <v>25</v>
      </c>
      <c r="L17" s="13">
        <f>AVERAGE(Table1[[#This Row],[2020-21]:[2022-23]])</f>
        <v>39.666666666666664</v>
      </c>
      <c r="M17" s="13">
        <f>Table1[[#This Row],[2022-23]]-Table1[[#This Row],[2021-22]]</f>
        <v>-15</v>
      </c>
      <c r="N17" s="14">
        <f>IF(Table1[[#This Row],[2021-22]]=0," ",Table1[[#This Row],[Last 2-Year Change]]/Table1[[#This Row],[2021-22]])</f>
        <v>-0.375</v>
      </c>
    </row>
    <row r="18" spans="1:14" x14ac:dyDescent="0.25">
      <c r="A18" s="1" t="s">
        <v>15</v>
      </c>
      <c r="B18" s="1" t="s">
        <v>51</v>
      </c>
      <c r="C18" s="1" t="s">
        <v>52</v>
      </c>
      <c r="E18" s="1" t="s">
        <v>53</v>
      </c>
      <c r="F18" s="1" t="s">
        <v>510</v>
      </c>
      <c r="G18" s="1" t="s">
        <v>511</v>
      </c>
      <c r="H18" s="1" t="s">
        <v>655</v>
      </c>
      <c r="I18" s="13">
        <v>61</v>
      </c>
      <c r="J18" s="13">
        <v>28</v>
      </c>
      <c r="K18" s="13">
        <v>29</v>
      </c>
      <c r="L18" s="13">
        <f>AVERAGE(Table1[[#This Row],[2020-21]:[2022-23]])</f>
        <v>39.333333333333336</v>
      </c>
      <c r="M18" s="13">
        <f>Table1[[#This Row],[2022-23]]-Table1[[#This Row],[2021-22]]</f>
        <v>1</v>
      </c>
      <c r="N18" s="14">
        <f>IF(Table1[[#This Row],[2021-22]]=0," ",Table1[[#This Row],[Last 2-Year Change]]/Table1[[#This Row],[2021-22]])</f>
        <v>3.5714285714285712E-2</v>
      </c>
    </row>
    <row r="19" spans="1:14" x14ac:dyDescent="0.25">
      <c r="A19" s="1" t="s">
        <v>15</v>
      </c>
      <c r="B19" s="1" t="s">
        <v>60</v>
      </c>
      <c r="C19" s="1" t="s">
        <v>61</v>
      </c>
      <c r="E19" s="1" t="s">
        <v>102</v>
      </c>
      <c r="F19" s="1" t="s">
        <v>527</v>
      </c>
      <c r="G19" s="1" t="s">
        <v>528</v>
      </c>
      <c r="H19" s="1" t="s">
        <v>654</v>
      </c>
      <c r="I19" s="13">
        <v>42</v>
      </c>
      <c r="J19" s="13">
        <v>29</v>
      </c>
      <c r="K19" s="13">
        <v>29</v>
      </c>
      <c r="L19" s="13">
        <f>AVERAGE(Table1[[#This Row],[2020-21]:[2022-23]])</f>
        <v>33.333333333333336</v>
      </c>
      <c r="M19" s="13">
        <f>Table1[[#This Row],[2022-23]]-Table1[[#This Row],[2021-22]]</f>
        <v>0</v>
      </c>
      <c r="N19" s="14">
        <f>IF(Table1[[#This Row],[2021-22]]=0," ",Table1[[#This Row],[Last 2-Year Change]]/Table1[[#This Row],[2021-22]])</f>
        <v>0</v>
      </c>
    </row>
    <row r="20" spans="1:14" x14ac:dyDescent="0.25">
      <c r="A20" s="1" t="s">
        <v>94</v>
      </c>
      <c r="B20" s="1" t="s">
        <v>485</v>
      </c>
      <c r="C20" s="1" t="s">
        <v>486</v>
      </c>
      <c r="D20" s="1" t="s">
        <v>651</v>
      </c>
      <c r="E20" s="1" t="s">
        <v>706</v>
      </c>
      <c r="F20" s="1" t="s">
        <v>488</v>
      </c>
      <c r="G20" s="1" t="s">
        <v>489</v>
      </c>
      <c r="H20" s="1" t="s">
        <v>694</v>
      </c>
      <c r="I20" s="13">
        <v>31</v>
      </c>
      <c r="J20" s="13">
        <v>39</v>
      </c>
      <c r="K20" s="13">
        <v>25</v>
      </c>
      <c r="L20" s="13">
        <f>AVERAGE(Table1[[#This Row],[2020-21]:[2022-23]])</f>
        <v>31.666666666666668</v>
      </c>
      <c r="M20" s="13">
        <f>Table1[[#This Row],[2022-23]]-Table1[[#This Row],[2021-22]]</f>
        <v>-14</v>
      </c>
      <c r="N20" s="14">
        <f>IF(Table1[[#This Row],[2021-22]]=0," ",Table1[[#This Row],[Last 2-Year Change]]/Table1[[#This Row],[2021-22]])</f>
        <v>-0.35897435897435898</v>
      </c>
    </row>
    <row r="21" spans="1:14" x14ac:dyDescent="0.25">
      <c r="A21" s="1" t="s">
        <v>15</v>
      </c>
      <c r="B21" s="1" t="s">
        <v>82</v>
      </c>
      <c r="C21" s="1" t="s">
        <v>83</v>
      </c>
      <c r="E21" s="1" t="s">
        <v>83</v>
      </c>
      <c r="F21" s="1" t="s">
        <v>603</v>
      </c>
      <c r="G21" s="1" t="s">
        <v>84</v>
      </c>
      <c r="H21" s="1" t="s">
        <v>655</v>
      </c>
      <c r="I21" s="13">
        <v>42</v>
      </c>
      <c r="J21" s="13">
        <v>31</v>
      </c>
      <c r="K21" s="13">
        <v>21</v>
      </c>
      <c r="L21" s="13">
        <f>AVERAGE(Table1[[#This Row],[2020-21]:[2022-23]])</f>
        <v>31.333333333333332</v>
      </c>
      <c r="M21" s="13">
        <f>Table1[[#This Row],[2022-23]]-Table1[[#This Row],[2021-22]]</f>
        <v>-10</v>
      </c>
      <c r="N21" s="14">
        <f>IF(Table1[[#This Row],[2021-22]]=0," ",Table1[[#This Row],[Last 2-Year Change]]/Table1[[#This Row],[2021-22]])</f>
        <v>-0.32258064516129031</v>
      </c>
    </row>
    <row r="22" spans="1:14" x14ac:dyDescent="0.25">
      <c r="A22" s="1" t="s">
        <v>15</v>
      </c>
      <c r="B22" s="1" t="s">
        <v>23</v>
      </c>
      <c r="C22" s="1" t="s">
        <v>24</v>
      </c>
      <c r="E22" s="1" t="s">
        <v>101</v>
      </c>
      <c r="F22" s="1" t="s">
        <v>209</v>
      </c>
      <c r="G22" s="1" t="s">
        <v>25</v>
      </c>
      <c r="H22" s="1" t="s">
        <v>654</v>
      </c>
      <c r="I22" s="13">
        <v>27</v>
      </c>
      <c r="J22" s="13">
        <v>32</v>
      </c>
      <c r="K22" s="13">
        <v>27</v>
      </c>
      <c r="L22" s="13">
        <f>AVERAGE(Table1[[#This Row],[2020-21]:[2022-23]])</f>
        <v>28.666666666666668</v>
      </c>
      <c r="M22" s="13">
        <f>Table1[[#This Row],[2022-23]]-Table1[[#This Row],[2021-22]]</f>
        <v>-5</v>
      </c>
      <c r="N22" s="14">
        <f>IF(Table1[[#This Row],[2021-22]]=0," ",Table1[[#This Row],[Last 2-Year Change]]/Table1[[#This Row],[2021-22]])</f>
        <v>-0.15625</v>
      </c>
    </row>
    <row r="23" spans="1:14" x14ac:dyDescent="0.25">
      <c r="A23" s="1" t="s">
        <v>15</v>
      </c>
      <c r="B23" s="1" t="s">
        <v>73</v>
      </c>
      <c r="C23" s="1" t="s">
        <v>74</v>
      </c>
      <c r="E23" s="1" t="s">
        <v>74</v>
      </c>
      <c r="F23" s="1" t="s">
        <v>565</v>
      </c>
      <c r="G23" s="1" t="s">
        <v>75</v>
      </c>
      <c r="H23" s="1" t="s">
        <v>655</v>
      </c>
      <c r="I23" s="13">
        <v>37</v>
      </c>
      <c r="J23" s="13">
        <v>25</v>
      </c>
      <c r="K23" s="13">
        <v>24</v>
      </c>
      <c r="L23" s="13">
        <f>AVERAGE(Table1[[#This Row],[2020-21]:[2022-23]])</f>
        <v>28.666666666666668</v>
      </c>
      <c r="M23" s="13">
        <f>Table1[[#This Row],[2022-23]]-Table1[[#This Row],[2021-22]]</f>
        <v>-1</v>
      </c>
      <c r="N23" s="14">
        <f>IF(Table1[[#This Row],[2021-22]]=0," ",Table1[[#This Row],[Last 2-Year Change]]/Table1[[#This Row],[2021-22]])</f>
        <v>-0.04</v>
      </c>
    </row>
    <row r="24" spans="1:14" x14ac:dyDescent="0.25">
      <c r="A24" s="1" t="s">
        <v>94</v>
      </c>
      <c r="B24" s="1" t="s">
        <v>276</v>
      </c>
      <c r="C24" s="1" t="s">
        <v>277</v>
      </c>
      <c r="D24" s="1" t="s">
        <v>651</v>
      </c>
      <c r="E24" s="1" t="s">
        <v>290</v>
      </c>
      <c r="F24" s="1" t="s">
        <v>289</v>
      </c>
      <c r="G24" s="1" t="s">
        <v>290</v>
      </c>
      <c r="H24" s="1" t="s">
        <v>694</v>
      </c>
      <c r="I24" s="13">
        <v>59</v>
      </c>
      <c r="J24" s="13">
        <v>20</v>
      </c>
      <c r="K24" s="13">
        <v>6</v>
      </c>
      <c r="L24" s="13">
        <f>AVERAGE(Table1[[#This Row],[2020-21]:[2022-23]])</f>
        <v>28.333333333333332</v>
      </c>
      <c r="M24" s="13">
        <f>Table1[[#This Row],[2022-23]]-Table1[[#This Row],[2021-22]]</f>
        <v>-14</v>
      </c>
      <c r="N24" s="14">
        <f>IF(Table1[[#This Row],[2021-22]]=0," ",Table1[[#This Row],[Last 2-Year Change]]/Table1[[#This Row],[2021-22]])</f>
        <v>-0.7</v>
      </c>
    </row>
    <row r="25" spans="1:14" x14ac:dyDescent="0.25">
      <c r="A25" s="1" t="s">
        <v>9</v>
      </c>
      <c r="B25" s="1" t="s">
        <v>123</v>
      </c>
      <c r="C25" s="1" t="s">
        <v>124</v>
      </c>
      <c r="D25" s="1" t="s">
        <v>651</v>
      </c>
      <c r="E25" s="1" t="s">
        <v>127</v>
      </c>
      <c r="F25" s="1" t="s">
        <v>126</v>
      </c>
      <c r="G25" s="1" t="s">
        <v>127</v>
      </c>
      <c r="H25" s="1" t="s">
        <v>663</v>
      </c>
      <c r="I25" s="13">
        <v>26</v>
      </c>
      <c r="J25" s="13">
        <v>26</v>
      </c>
      <c r="K25" s="13">
        <v>28</v>
      </c>
      <c r="L25" s="13">
        <f>AVERAGE(Table1[[#This Row],[2020-21]:[2022-23]])</f>
        <v>26.666666666666668</v>
      </c>
      <c r="M25" s="13">
        <f>Table1[[#This Row],[2022-23]]-Table1[[#This Row],[2021-22]]</f>
        <v>2</v>
      </c>
      <c r="N25" s="14">
        <f>IF(Table1[[#This Row],[2021-22]]=0," ",Table1[[#This Row],[Last 2-Year Change]]/Table1[[#This Row],[2021-22]])</f>
        <v>7.6923076923076927E-2</v>
      </c>
    </row>
    <row r="26" spans="1:14" x14ac:dyDescent="0.25">
      <c r="A26" s="1" t="s">
        <v>15</v>
      </c>
      <c r="B26" s="1" t="s">
        <v>474</v>
      </c>
      <c r="C26" s="1" t="s">
        <v>475</v>
      </c>
      <c r="E26" s="1" t="s">
        <v>475</v>
      </c>
      <c r="F26" s="1" t="s">
        <v>477</v>
      </c>
      <c r="G26" s="1" t="s">
        <v>478</v>
      </c>
      <c r="H26" s="1" t="s">
        <v>655</v>
      </c>
      <c r="I26" s="13">
        <v>27</v>
      </c>
      <c r="J26" s="13">
        <v>34</v>
      </c>
      <c r="K26" s="13">
        <v>18</v>
      </c>
      <c r="L26" s="13">
        <f>AVERAGE(Table1[[#This Row],[2020-21]:[2022-23]])</f>
        <v>26.333333333333332</v>
      </c>
      <c r="M26" s="13">
        <f>Table1[[#This Row],[2022-23]]-Table1[[#This Row],[2021-22]]</f>
        <v>-16</v>
      </c>
      <c r="N26" s="14">
        <f>IF(Table1[[#This Row],[2021-22]]=0," ",Table1[[#This Row],[Last 2-Year Change]]/Table1[[#This Row],[2021-22]])</f>
        <v>-0.47058823529411764</v>
      </c>
    </row>
    <row r="27" spans="1:14" x14ac:dyDescent="0.25">
      <c r="A27" s="1" t="s">
        <v>10</v>
      </c>
      <c r="B27" s="1" t="s">
        <v>269</v>
      </c>
      <c r="C27" s="1" t="s">
        <v>270</v>
      </c>
      <c r="D27" s="1" t="s">
        <v>651</v>
      </c>
      <c r="E27" s="1" t="s">
        <v>666</v>
      </c>
      <c r="F27" s="1" t="s">
        <v>275</v>
      </c>
      <c r="G27" s="1" t="s">
        <v>273</v>
      </c>
      <c r="H27" s="1" t="s">
        <v>676</v>
      </c>
      <c r="I27" s="13">
        <v>13</v>
      </c>
      <c r="J27" s="13">
        <v>31</v>
      </c>
      <c r="K27" s="13">
        <v>31</v>
      </c>
      <c r="L27" s="13">
        <f>AVERAGE(Table1[[#This Row],[2020-21]:[2022-23]])</f>
        <v>25</v>
      </c>
      <c r="M27" s="13">
        <f>Table1[[#This Row],[2022-23]]-Table1[[#This Row],[2021-22]]</f>
        <v>0</v>
      </c>
      <c r="N27" s="14">
        <f>IF(Table1[[#This Row],[2021-22]]=0," ",Table1[[#This Row],[Last 2-Year Change]]/Table1[[#This Row],[2021-22]])</f>
        <v>0</v>
      </c>
    </row>
    <row r="28" spans="1:14" x14ac:dyDescent="0.25">
      <c r="A28" s="1" t="s">
        <v>9</v>
      </c>
      <c r="B28" s="1" t="s">
        <v>62</v>
      </c>
      <c r="C28" s="1" t="s">
        <v>63</v>
      </c>
      <c r="E28" s="1" t="s">
        <v>100</v>
      </c>
      <c r="F28" s="1" t="s">
        <v>550</v>
      </c>
      <c r="G28" s="1" t="s">
        <v>100</v>
      </c>
      <c r="H28" s="1" t="s">
        <v>665</v>
      </c>
      <c r="I28" s="13">
        <v>37</v>
      </c>
      <c r="J28" s="13">
        <v>22</v>
      </c>
      <c r="K28" s="13">
        <v>15</v>
      </c>
      <c r="L28" s="13">
        <f>AVERAGE(Table1[[#This Row],[2020-21]:[2022-23]])</f>
        <v>24.666666666666668</v>
      </c>
      <c r="M28" s="13">
        <f>Table1[[#This Row],[2022-23]]-Table1[[#This Row],[2021-22]]</f>
        <v>-7</v>
      </c>
      <c r="N28" s="14">
        <f>IF(Table1[[#This Row],[2021-22]]=0," ",Table1[[#This Row],[Last 2-Year Change]]/Table1[[#This Row],[2021-22]])</f>
        <v>-0.31818181818181818</v>
      </c>
    </row>
    <row r="29" spans="1:14" x14ac:dyDescent="0.25">
      <c r="A29" s="1" t="s">
        <v>9</v>
      </c>
      <c r="B29" s="1" t="s">
        <v>17</v>
      </c>
      <c r="C29" s="1" t="s">
        <v>18</v>
      </c>
      <c r="D29" s="1" t="s">
        <v>651</v>
      </c>
      <c r="E29" s="1" t="s">
        <v>18</v>
      </c>
      <c r="F29" s="1" t="s">
        <v>147</v>
      </c>
      <c r="G29" s="1" t="s">
        <v>18</v>
      </c>
      <c r="H29" s="1" t="s">
        <v>665</v>
      </c>
      <c r="I29" s="13">
        <v>28</v>
      </c>
      <c r="J29" s="13">
        <v>26</v>
      </c>
      <c r="K29" s="13">
        <v>18</v>
      </c>
      <c r="L29" s="13">
        <f>AVERAGE(Table1[[#This Row],[2020-21]:[2022-23]])</f>
        <v>24</v>
      </c>
      <c r="M29" s="13">
        <f>Table1[[#This Row],[2022-23]]-Table1[[#This Row],[2021-22]]</f>
        <v>-8</v>
      </c>
      <c r="N29" s="14">
        <f>IF(Table1[[#This Row],[2021-22]]=0," ",Table1[[#This Row],[Last 2-Year Change]]/Table1[[#This Row],[2021-22]])</f>
        <v>-0.30769230769230771</v>
      </c>
    </row>
    <row r="30" spans="1:14" x14ac:dyDescent="0.25">
      <c r="A30" s="1" t="s">
        <v>15</v>
      </c>
      <c r="B30" s="1" t="s">
        <v>40</v>
      </c>
      <c r="C30" s="1" t="s">
        <v>41</v>
      </c>
      <c r="E30" s="1" t="s">
        <v>41</v>
      </c>
      <c r="F30" s="1" t="s">
        <v>461</v>
      </c>
      <c r="G30" s="1" t="s">
        <v>42</v>
      </c>
      <c r="H30" s="1" t="s">
        <v>655</v>
      </c>
      <c r="I30" s="13">
        <v>27</v>
      </c>
      <c r="J30" s="13">
        <v>28</v>
      </c>
      <c r="K30" s="13">
        <v>16</v>
      </c>
      <c r="L30" s="13">
        <f>AVERAGE(Table1[[#This Row],[2020-21]:[2022-23]])</f>
        <v>23.666666666666668</v>
      </c>
      <c r="M30" s="13">
        <f>Table1[[#This Row],[2022-23]]-Table1[[#This Row],[2021-22]]</f>
        <v>-12</v>
      </c>
      <c r="N30" s="14">
        <f>IF(Table1[[#This Row],[2021-22]]=0," ",Table1[[#This Row],[Last 2-Year Change]]/Table1[[#This Row],[2021-22]])</f>
        <v>-0.42857142857142855</v>
      </c>
    </row>
    <row r="31" spans="1:14" x14ac:dyDescent="0.25">
      <c r="A31" s="1" t="s">
        <v>94</v>
      </c>
      <c r="B31" s="1" t="s">
        <v>259</v>
      </c>
      <c r="C31" s="1" t="s">
        <v>260</v>
      </c>
      <c r="D31" s="1" t="s">
        <v>651</v>
      </c>
      <c r="E31" s="1" t="s">
        <v>263</v>
      </c>
      <c r="F31" s="1" t="s">
        <v>262</v>
      </c>
      <c r="G31" s="1" t="s">
        <v>263</v>
      </c>
      <c r="H31" s="1" t="s">
        <v>694</v>
      </c>
      <c r="I31" s="13">
        <v>24</v>
      </c>
      <c r="J31" s="13">
        <v>13</v>
      </c>
      <c r="K31" s="13">
        <v>34</v>
      </c>
      <c r="L31" s="13">
        <f>AVERAGE(Table1[[#This Row],[2020-21]:[2022-23]])</f>
        <v>23.666666666666668</v>
      </c>
      <c r="M31" s="13">
        <f>Table1[[#This Row],[2022-23]]-Table1[[#This Row],[2021-22]]</f>
        <v>21</v>
      </c>
      <c r="N31" s="14">
        <f>IF(Table1[[#This Row],[2021-22]]=0," ",Table1[[#This Row],[Last 2-Year Change]]/Table1[[#This Row],[2021-22]])</f>
        <v>1.6153846153846154</v>
      </c>
    </row>
    <row r="32" spans="1:14" x14ac:dyDescent="0.25">
      <c r="A32" s="1" t="s">
        <v>9</v>
      </c>
      <c r="B32" s="1" t="s">
        <v>407</v>
      </c>
      <c r="C32" s="1" t="s">
        <v>408</v>
      </c>
      <c r="D32" s="1" t="s">
        <v>651</v>
      </c>
      <c r="E32" s="1" t="s">
        <v>411</v>
      </c>
      <c r="F32" s="1" t="s">
        <v>410</v>
      </c>
      <c r="G32" s="1" t="s">
        <v>411</v>
      </c>
      <c r="H32" s="1" t="s">
        <v>663</v>
      </c>
      <c r="I32" s="13">
        <v>24</v>
      </c>
      <c r="J32" s="13">
        <v>23</v>
      </c>
      <c r="K32" s="13">
        <v>23</v>
      </c>
      <c r="L32" s="13">
        <f>AVERAGE(Table1[[#This Row],[2020-21]:[2022-23]])</f>
        <v>23.333333333333332</v>
      </c>
      <c r="M32" s="13">
        <f>Table1[[#This Row],[2022-23]]-Table1[[#This Row],[2021-22]]</f>
        <v>0</v>
      </c>
      <c r="N32" s="14">
        <f>IF(Table1[[#This Row],[2021-22]]=0," ",Table1[[#This Row],[Last 2-Year Change]]/Table1[[#This Row],[2021-22]])</f>
        <v>0</v>
      </c>
    </row>
    <row r="33" spans="1:14" x14ac:dyDescent="0.25">
      <c r="A33" s="1" t="s">
        <v>9</v>
      </c>
      <c r="B33" s="1" t="s">
        <v>19</v>
      </c>
      <c r="C33" s="1" t="s">
        <v>20</v>
      </c>
      <c r="D33" s="1" t="s">
        <v>651</v>
      </c>
      <c r="E33" s="1" t="s">
        <v>20</v>
      </c>
      <c r="F33" s="1" t="s">
        <v>173</v>
      </c>
      <c r="G33" s="1" t="s">
        <v>20</v>
      </c>
      <c r="H33" s="1" t="s">
        <v>665</v>
      </c>
      <c r="I33" s="13">
        <v>31</v>
      </c>
      <c r="J33" s="13">
        <v>22</v>
      </c>
      <c r="K33" s="13">
        <v>16</v>
      </c>
      <c r="L33" s="13">
        <f>AVERAGE(Table1[[#This Row],[2020-21]:[2022-23]])</f>
        <v>23</v>
      </c>
      <c r="M33" s="13">
        <f>Table1[[#This Row],[2022-23]]-Table1[[#This Row],[2021-22]]</f>
        <v>-6</v>
      </c>
      <c r="N33" s="14">
        <f>IF(Table1[[#This Row],[2021-22]]=0," ",Table1[[#This Row],[Last 2-Year Change]]/Table1[[#This Row],[2021-22]])</f>
        <v>-0.27272727272727271</v>
      </c>
    </row>
    <row r="34" spans="1:14" x14ac:dyDescent="0.25">
      <c r="A34" s="1" t="s">
        <v>94</v>
      </c>
      <c r="B34" s="1" t="s">
        <v>51</v>
      </c>
      <c r="C34" s="1" t="s">
        <v>52</v>
      </c>
      <c r="E34" s="1" t="s">
        <v>519</v>
      </c>
      <c r="F34" s="1" t="s">
        <v>518</v>
      </c>
      <c r="G34" s="1" t="s">
        <v>519</v>
      </c>
      <c r="H34" s="1" t="s">
        <v>694</v>
      </c>
      <c r="I34" s="13">
        <v>32</v>
      </c>
      <c r="J34" s="13">
        <v>23</v>
      </c>
      <c r="K34" s="13">
        <v>11</v>
      </c>
      <c r="L34" s="13">
        <f>AVERAGE(Table1[[#This Row],[2020-21]:[2022-23]])</f>
        <v>22</v>
      </c>
      <c r="M34" s="13">
        <f>Table1[[#This Row],[2022-23]]-Table1[[#This Row],[2021-22]]</f>
        <v>-12</v>
      </c>
      <c r="N34" s="14">
        <f>IF(Table1[[#This Row],[2021-22]]=0," ",Table1[[#This Row],[Last 2-Year Change]]/Table1[[#This Row],[2021-22]])</f>
        <v>-0.52173913043478259</v>
      </c>
    </row>
    <row r="35" spans="1:14" x14ac:dyDescent="0.25">
      <c r="A35" s="1" t="s">
        <v>10</v>
      </c>
      <c r="B35" s="1" t="s">
        <v>306</v>
      </c>
      <c r="C35" s="1" t="s">
        <v>307</v>
      </c>
      <c r="D35" s="1" t="s">
        <v>651</v>
      </c>
      <c r="E35" s="1" t="s">
        <v>683</v>
      </c>
      <c r="F35" s="1" t="s">
        <v>312</v>
      </c>
      <c r="G35" s="1" t="s">
        <v>310</v>
      </c>
      <c r="H35" s="1" t="s">
        <v>676</v>
      </c>
      <c r="I35" s="13">
        <v>61</v>
      </c>
      <c r="J35" s="13">
        <v>0</v>
      </c>
      <c r="K35" s="13">
        <v>2</v>
      </c>
      <c r="L35" s="13">
        <f>AVERAGE(Table1[[#This Row],[2020-21]:[2022-23]])</f>
        <v>21</v>
      </c>
      <c r="M35" s="13">
        <f>Table1[[#This Row],[2022-23]]-Table1[[#This Row],[2021-22]]</f>
        <v>2</v>
      </c>
      <c r="N35" s="14" t="str">
        <f>IF(Table1[[#This Row],[2021-22]]=0," ",Table1[[#This Row],[Last 2-Year Change]]/Table1[[#This Row],[2021-22]])</f>
        <v xml:space="preserve"> </v>
      </c>
    </row>
    <row r="36" spans="1:14" x14ac:dyDescent="0.25">
      <c r="A36" s="1" t="s">
        <v>10</v>
      </c>
      <c r="B36" s="1" t="s">
        <v>291</v>
      </c>
      <c r="C36" s="1" t="s">
        <v>292</v>
      </c>
      <c r="D36" s="1" t="s">
        <v>651</v>
      </c>
      <c r="E36" s="1" t="s">
        <v>682</v>
      </c>
      <c r="F36" s="1" t="s">
        <v>304</v>
      </c>
      <c r="G36" s="1" t="s">
        <v>305</v>
      </c>
      <c r="H36" s="1" t="s">
        <v>676</v>
      </c>
      <c r="I36" s="13">
        <v>25</v>
      </c>
      <c r="J36" s="13">
        <v>31</v>
      </c>
      <c r="K36" s="13">
        <v>6</v>
      </c>
      <c r="L36" s="13">
        <f>AVERAGE(Table1[[#This Row],[2020-21]:[2022-23]])</f>
        <v>20.666666666666668</v>
      </c>
      <c r="M36" s="13">
        <f>Table1[[#This Row],[2022-23]]-Table1[[#This Row],[2021-22]]</f>
        <v>-25</v>
      </c>
      <c r="N36" s="14">
        <f>IF(Table1[[#This Row],[2021-22]]=0," ",Table1[[#This Row],[Last 2-Year Change]]/Table1[[#This Row],[2021-22]])</f>
        <v>-0.80645161290322576</v>
      </c>
    </row>
    <row r="37" spans="1:14" x14ac:dyDescent="0.25">
      <c r="A37" s="1" t="s">
        <v>9</v>
      </c>
      <c r="B37" s="1" t="s">
        <v>23</v>
      </c>
      <c r="C37" s="1" t="s">
        <v>24</v>
      </c>
      <c r="E37" s="1" t="s">
        <v>101</v>
      </c>
      <c r="F37" s="1" t="s">
        <v>211</v>
      </c>
      <c r="G37" s="1" t="s">
        <v>101</v>
      </c>
      <c r="H37" s="1" t="s">
        <v>663</v>
      </c>
      <c r="I37" s="13">
        <v>25</v>
      </c>
      <c r="J37" s="13">
        <v>18</v>
      </c>
      <c r="K37" s="13">
        <v>18</v>
      </c>
      <c r="L37" s="13">
        <f>AVERAGE(Table1[[#This Row],[2020-21]:[2022-23]])</f>
        <v>20.333333333333332</v>
      </c>
      <c r="M37" s="13">
        <f>Table1[[#This Row],[2022-23]]-Table1[[#This Row],[2021-22]]</f>
        <v>0</v>
      </c>
      <c r="N37" s="14">
        <f>IF(Table1[[#This Row],[2021-22]]=0," ",Table1[[#This Row],[Last 2-Year Change]]/Table1[[#This Row],[2021-22]])</f>
        <v>0</v>
      </c>
    </row>
    <row r="38" spans="1:14" x14ac:dyDescent="0.25">
      <c r="A38" s="1" t="s">
        <v>9</v>
      </c>
      <c r="B38" s="1" t="s">
        <v>38</v>
      </c>
      <c r="C38" s="1" t="s">
        <v>39</v>
      </c>
      <c r="D38" s="1" t="s">
        <v>651</v>
      </c>
      <c r="E38" s="1" t="s">
        <v>671</v>
      </c>
      <c r="F38" s="1" t="s">
        <v>382</v>
      </c>
      <c r="G38" s="1" t="s">
        <v>383</v>
      </c>
      <c r="H38" s="1" t="s">
        <v>665</v>
      </c>
      <c r="I38" s="13">
        <v>25</v>
      </c>
      <c r="J38" s="13">
        <v>20</v>
      </c>
      <c r="K38" s="13">
        <v>16</v>
      </c>
      <c r="L38" s="13">
        <f>AVERAGE(Table1[[#This Row],[2020-21]:[2022-23]])</f>
        <v>20.333333333333332</v>
      </c>
      <c r="M38" s="13">
        <f>Table1[[#This Row],[2022-23]]-Table1[[#This Row],[2021-22]]</f>
        <v>-4</v>
      </c>
      <c r="N38" s="14">
        <f>IF(Table1[[#This Row],[2021-22]]=0," ",Table1[[#This Row],[Last 2-Year Change]]/Table1[[#This Row],[2021-22]])</f>
        <v>-0.2</v>
      </c>
    </row>
    <row r="39" spans="1:14" x14ac:dyDescent="0.25">
      <c r="A39" s="1" t="s">
        <v>9</v>
      </c>
      <c r="B39" s="1" t="s">
        <v>51</v>
      </c>
      <c r="C39" s="1" t="s">
        <v>52</v>
      </c>
      <c r="E39" s="1" t="s">
        <v>53</v>
      </c>
      <c r="F39" s="1" t="s">
        <v>513</v>
      </c>
      <c r="G39" s="1" t="s">
        <v>53</v>
      </c>
      <c r="H39" s="1" t="s">
        <v>665</v>
      </c>
      <c r="I39" s="13">
        <v>27</v>
      </c>
      <c r="J39" s="13">
        <v>21</v>
      </c>
      <c r="K39" s="13">
        <v>13</v>
      </c>
      <c r="L39" s="13">
        <f>AVERAGE(Table1[[#This Row],[2020-21]:[2022-23]])</f>
        <v>20.333333333333332</v>
      </c>
      <c r="M39" s="13">
        <f>Table1[[#This Row],[2022-23]]-Table1[[#This Row],[2021-22]]</f>
        <v>-8</v>
      </c>
      <c r="N39" s="14">
        <f>IF(Table1[[#This Row],[2021-22]]=0," ",Table1[[#This Row],[Last 2-Year Change]]/Table1[[#This Row],[2021-22]])</f>
        <v>-0.38095238095238093</v>
      </c>
    </row>
    <row r="40" spans="1:14" x14ac:dyDescent="0.25">
      <c r="A40" s="1" t="s">
        <v>94</v>
      </c>
      <c r="B40" s="1" t="s">
        <v>88</v>
      </c>
      <c r="C40" s="1" t="s">
        <v>89</v>
      </c>
      <c r="E40" s="1" t="s">
        <v>695</v>
      </c>
      <c r="F40" s="1" t="s">
        <v>626</v>
      </c>
      <c r="G40" s="1" t="s">
        <v>627</v>
      </c>
      <c r="H40" s="1" t="s">
        <v>694</v>
      </c>
      <c r="I40" s="13">
        <v>27</v>
      </c>
      <c r="J40" s="13">
        <v>16</v>
      </c>
      <c r="K40" s="13">
        <v>18</v>
      </c>
      <c r="L40" s="13">
        <f>AVERAGE(Table1[[#This Row],[2020-21]:[2022-23]])</f>
        <v>20.333333333333332</v>
      </c>
      <c r="M40" s="13">
        <f>Table1[[#This Row],[2022-23]]-Table1[[#This Row],[2021-22]]</f>
        <v>2</v>
      </c>
      <c r="N40" s="14">
        <f>IF(Table1[[#This Row],[2021-22]]=0," ",Table1[[#This Row],[Last 2-Year Change]]/Table1[[#This Row],[2021-22]])</f>
        <v>0.125</v>
      </c>
    </row>
    <row r="41" spans="1:14" x14ac:dyDescent="0.25">
      <c r="A41" s="1" t="s">
        <v>10</v>
      </c>
      <c r="B41" s="1" t="s">
        <v>291</v>
      </c>
      <c r="C41" s="1" t="s">
        <v>292</v>
      </c>
      <c r="D41" s="1" t="s">
        <v>651</v>
      </c>
      <c r="E41" s="1" t="s">
        <v>668</v>
      </c>
      <c r="F41" s="1" t="s">
        <v>302</v>
      </c>
      <c r="G41" s="1" t="s">
        <v>295</v>
      </c>
      <c r="H41" s="1" t="s">
        <v>676</v>
      </c>
      <c r="I41" s="13">
        <v>19</v>
      </c>
      <c r="J41" s="13">
        <v>30</v>
      </c>
      <c r="K41" s="13">
        <v>11</v>
      </c>
      <c r="L41" s="13">
        <f>AVERAGE(Table1[[#This Row],[2020-21]:[2022-23]])</f>
        <v>20</v>
      </c>
      <c r="M41" s="13">
        <f>Table1[[#This Row],[2022-23]]-Table1[[#This Row],[2021-22]]</f>
        <v>-19</v>
      </c>
      <c r="N41" s="14">
        <f>IF(Table1[[#This Row],[2021-22]]=0," ",Table1[[#This Row],[Last 2-Year Change]]/Table1[[#This Row],[2021-22]])</f>
        <v>-0.6333333333333333</v>
      </c>
    </row>
    <row r="42" spans="1:14" x14ac:dyDescent="0.25">
      <c r="A42" s="1" t="s">
        <v>9</v>
      </c>
      <c r="B42" s="1" t="s">
        <v>422</v>
      </c>
      <c r="C42" s="1" t="s">
        <v>423</v>
      </c>
      <c r="D42" s="1" t="s">
        <v>651</v>
      </c>
      <c r="E42" s="1" t="s">
        <v>423</v>
      </c>
      <c r="F42" s="1" t="s">
        <v>425</v>
      </c>
      <c r="G42" s="1" t="s">
        <v>423</v>
      </c>
      <c r="H42" s="1" t="s">
        <v>663</v>
      </c>
      <c r="I42" s="13">
        <v>18</v>
      </c>
      <c r="J42" s="13">
        <v>23</v>
      </c>
      <c r="K42" s="13">
        <v>15</v>
      </c>
      <c r="L42" s="13">
        <f>AVERAGE(Table1[[#This Row],[2020-21]:[2022-23]])</f>
        <v>18.666666666666668</v>
      </c>
      <c r="M42" s="13">
        <f>Table1[[#This Row],[2022-23]]-Table1[[#This Row],[2021-22]]</f>
        <v>-8</v>
      </c>
      <c r="N42" s="14">
        <f>IF(Table1[[#This Row],[2021-22]]=0," ",Table1[[#This Row],[Last 2-Year Change]]/Table1[[#This Row],[2021-22]])</f>
        <v>-0.34782608695652173</v>
      </c>
    </row>
    <row r="43" spans="1:14" x14ac:dyDescent="0.25">
      <c r="A43" s="1" t="s">
        <v>15</v>
      </c>
      <c r="B43" s="1" t="s">
        <v>11</v>
      </c>
      <c r="C43" s="1" t="s">
        <v>12</v>
      </c>
      <c r="E43" s="1" t="s">
        <v>653</v>
      </c>
      <c r="F43" s="1" t="s">
        <v>143</v>
      </c>
      <c r="G43" s="1" t="s">
        <v>14</v>
      </c>
      <c r="H43" s="1" t="s">
        <v>654</v>
      </c>
      <c r="I43" s="13">
        <v>25</v>
      </c>
      <c r="J43" s="13">
        <v>14</v>
      </c>
      <c r="K43" s="13">
        <v>16</v>
      </c>
      <c r="L43" s="13">
        <f>AVERAGE(Table1[[#This Row],[2020-21]:[2022-23]])</f>
        <v>18.333333333333332</v>
      </c>
      <c r="M43" s="13">
        <f>Table1[[#This Row],[2022-23]]-Table1[[#This Row],[2021-22]]</f>
        <v>2</v>
      </c>
      <c r="N43" s="14">
        <f>IF(Table1[[#This Row],[2021-22]]=0," ",Table1[[#This Row],[Last 2-Year Change]]/Table1[[#This Row],[2021-22]])</f>
        <v>0.14285714285714285</v>
      </c>
    </row>
    <row r="44" spans="1:14" x14ac:dyDescent="0.25">
      <c r="A44" s="1" t="s">
        <v>94</v>
      </c>
      <c r="B44" s="1" t="s">
        <v>245</v>
      </c>
      <c r="C44" s="1" t="s">
        <v>246</v>
      </c>
      <c r="D44" s="1" t="s">
        <v>651</v>
      </c>
      <c r="E44" s="1" t="s">
        <v>698</v>
      </c>
      <c r="F44" s="1" t="s">
        <v>257</v>
      </c>
      <c r="G44" s="1" t="s">
        <v>258</v>
      </c>
      <c r="H44" s="1" t="s">
        <v>694</v>
      </c>
      <c r="I44" s="13">
        <v>0</v>
      </c>
      <c r="J44" s="13">
        <v>26</v>
      </c>
      <c r="K44" s="13">
        <v>27</v>
      </c>
      <c r="L44" s="13">
        <f>AVERAGE(Table1[[#This Row],[2020-21]:[2022-23]])</f>
        <v>17.666666666666668</v>
      </c>
      <c r="M44" s="13">
        <f>Table1[[#This Row],[2022-23]]-Table1[[#This Row],[2021-22]]</f>
        <v>1</v>
      </c>
      <c r="N44" s="14">
        <f>IF(Table1[[#This Row],[2021-22]]=0," ",Table1[[#This Row],[Last 2-Year Change]]/Table1[[#This Row],[2021-22]])</f>
        <v>3.8461538461538464E-2</v>
      </c>
    </row>
    <row r="45" spans="1:14" x14ac:dyDescent="0.25">
      <c r="A45" s="1" t="s">
        <v>15</v>
      </c>
      <c r="B45" s="1" t="s">
        <v>79</v>
      </c>
      <c r="C45" s="1" t="s">
        <v>80</v>
      </c>
      <c r="E45" s="1" t="s">
        <v>80</v>
      </c>
      <c r="F45" s="1" t="s">
        <v>599</v>
      </c>
      <c r="G45" s="1" t="s">
        <v>81</v>
      </c>
      <c r="H45" s="1" t="s">
        <v>655</v>
      </c>
      <c r="I45" s="13">
        <v>25</v>
      </c>
      <c r="J45" s="13">
        <v>15</v>
      </c>
      <c r="K45" s="13">
        <v>10</v>
      </c>
      <c r="L45" s="13">
        <f>AVERAGE(Table1[[#This Row],[2020-21]:[2022-23]])</f>
        <v>16.666666666666668</v>
      </c>
      <c r="M45" s="13">
        <f>Table1[[#This Row],[2022-23]]-Table1[[#This Row],[2021-22]]</f>
        <v>-5</v>
      </c>
      <c r="N45" s="14">
        <f>IF(Table1[[#This Row],[2021-22]]=0," ",Table1[[#This Row],[Last 2-Year Change]]/Table1[[#This Row],[2021-22]])</f>
        <v>-0.33333333333333331</v>
      </c>
    </row>
    <row r="46" spans="1:14" x14ac:dyDescent="0.25">
      <c r="A46" s="1" t="s">
        <v>9</v>
      </c>
      <c r="B46" s="1" t="s">
        <v>43</v>
      </c>
      <c r="C46" s="1" t="s">
        <v>44</v>
      </c>
      <c r="D46" s="1" t="s">
        <v>651</v>
      </c>
      <c r="E46" s="1" t="s">
        <v>481</v>
      </c>
      <c r="F46" s="1" t="s">
        <v>467</v>
      </c>
      <c r="G46" s="1" t="s">
        <v>45</v>
      </c>
      <c r="H46" s="1" t="s">
        <v>665</v>
      </c>
      <c r="I46" s="13">
        <v>16</v>
      </c>
      <c r="J46" s="13">
        <v>14</v>
      </c>
      <c r="K46" s="13">
        <v>20</v>
      </c>
      <c r="L46" s="13">
        <f>AVERAGE(Table1[[#This Row],[2020-21]:[2022-23]])</f>
        <v>16.666666666666668</v>
      </c>
      <c r="M46" s="13">
        <f>Table1[[#This Row],[2022-23]]-Table1[[#This Row],[2021-22]]</f>
        <v>6</v>
      </c>
      <c r="N46" s="14">
        <f>IF(Table1[[#This Row],[2021-22]]=0," ",Table1[[#This Row],[Last 2-Year Change]]/Table1[[#This Row],[2021-22]])</f>
        <v>0.42857142857142855</v>
      </c>
    </row>
    <row r="47" spans="1:14" x14ac:dyDescent="0.25">
      <c r="A47" s="1" t="s">
        <v>9</v>
      </c>
      <c r="B47" s="1" t="s">
        <v>449</v>
      </c>
      <c r="C47" s="1" t="s">
        <v>450</v>
      </c>
      <c r="D47" s="1" t="s">
        <v>651</v>
      </c>
      <c r="E47" s="1" t="s">
        <v>450</v>
      </c>
      <c r="F47" s="1" t="s">
        <v>452</v>
      </c>
      <c r="G47" s="1" t="s">
        <v>450</v>
      </c>
      <c r="H47" s="1" t="s">
        <v>663</v>
      </c>
      <c r="I47" s="13">
        <v>25</v>
      </c>
      <c r="J47" s="13">
        <v>15</v>
      </c>
      <c r="K47" s="13">
        <v>9</v>
      </c>
      <c r="L47" s="13">
        <f>AVERAGE(Table1[[#This Row],[2020-21]:[2022-23]])</f>
        <v>16.333333333333332</v>
      </c>
      <c r="M47" s="13">
        <f>Table1[[#This Row],[2022-23]]-Table1[[#This Row],[2021-22]]</f>
        <v>-6</v>
      </c>
      <c r="N47" s="14">
        <f>IF(Table1[[#This Row],[2021-22]]=0," ",Table1[[#This Row],[Last 2-Year Change]]/Table1[[#This Row],[2021-22]])</f>
        <v>-0.4</v>
      </c>
    </row>
    <row r="48" spans="1:14" x14ac:dyDescent="0.25">
      <c r="A48" s="1" t="s">
        <v>9</v>
      </c>
      <c r="B48" s="1" t="s">
        <v>82</v>
      </c>
      <c r="C48" s="1" t="s">
        <v>83</v>
      </c>
      <c r="E48" s="1" t="s">
        <v>83</v>
      </c>
      <c r="F48" s="1" t="s">
        <v>605</v>
      </c>
      <c r="G48" s="1" t="s">
        <v>83</v>
      </c>
      <c r="H48" s="1" t="s">
        <v>665</v>
      </c>
      <c r="I48" s="13">
        <v>21</v>
      </c>
      <c r="J48" s="13">
        <v>20</v>
      </c>
      <c r="K48" s="13">
        <v>6</v>
      </c>
      <c r="L48" s="13">
        <f>AVERAGE(Table1[[#This Row],[2020-21]:[2022-23]])</f>
        <v>15.666666666666666</v>
      </c>
      <c r="M48" s="13">
        <f>Table1[[#This Row],[2022-23]]-Table1[[#This Row],[2021-22]]</f>
        <v>-14</v>
      </c>
      <c r="N48" s="14">
        <f>IF(Table1[[#This Row],[2021-22]]=0," ",Table1[[#This Row],[Last 2-Year Change]]/Table1[[#This Row],[2021-22]])</f>
        <v>-0.7</v>
      </c>
    </row>
    <row r="49" spans="1:14" x14ac:dyDescent="0.25">
      <c r="A49" s="1" t="s">
        <v>9</v>
      </c>
      <c r="B49" s="1" t="s">
        <v>88</v>
      </c>
      <c r="C49" s="1" t="s">
        <v>89</v>
      </c>
      <c r="E49" s="1" t="s">
        <v>624</v>
      </c>
      <c r="F49" s="1" t="s">
        <v>623</v>
      </c>
      <c r="G49" s="1" t="s">
        <v>624</v>
      </c>
      <c r="H49" s="1" t="s">
        <v>663</v>
      </c>
      <c r="I49" s="13">
        <v>20</v>
      </c>
      <c r="J49" s="13">
        <v>14</v>
      </c>
      <c r="K49" s="13">
        <v>8</v>
      </c>
      <c r="L49" s="13">
        <f>AVERAGE(Table1[[#This Row],[2020-21]:[2022-23]])</f>
        <v>14</v>
      </c>
      <c r="M49" s="13">
        <f>Table1[[#This Row],[2022-23]]-Table1[[#This Row],[2021-22]]</f>
        <v>-6</v>
      </c>
      <c r="N49" s="14">
        <f>IF(Table1[[#This Row],[2021-22]]=0," ",Table1[[#This Row],[Last 2-Year Change]]/Table1[[#This Row],[2021-22]])</f>
        <v>-0.42857142857142855</v>
      </c>
    </row>
    <row r="50" spans="1:14" x14ac:dyDescent="0.25">
      <c r="A50" s="1" t="s">
        <v>94</v>
      </c>
      <c r="B50" s="1" t="s">
        <v>582</v>
      </c>
      <c r="C50" s="1" t="s">
        <v>583</v>
      </c>
      <c r="D50" s="1" t="s">
        <v>651</v>
      </c>
      <c r="E50" s="1" t="s">
        <v>696</v>
      </c>
      <c r="F50" s="1" t="s">
        <v>597</v>
      </c>
      <c r="G50" s="1" t="s">
        <v>596</v>
      </c>
      <c r="H50" s="1" t="s">
        <v>694</v>
      </c>
      <c r="I50" s="13">
        <v>22</v>
      </c>
      <c r="J50" s="13">
        <v>9</v>
      </c>
      <c r="K50" s="13">
        <v>11</v>
      </c>
      <c r="L50" s="13">
        <f>AVERAGE(Table1[[#This Row],[2020-21]:[2022-23]])</f>
        <v>14</v>
      </c>
      <c r="M50" s="13">
        <f>Table1[[#This Row],[2022-23]]-Table1[[#This Row],[2021-22]]</f>
        <v>2</v>
      </c>
      <c r="N50" s="14">
        <f>IF(Table1[[#This Row],[2021-22]]=0," ",Table1[[#This Row],[Last 2-Year Change]]/Table1[[#This Row],[2021-22]])</f>
        <v>0.22222222222222221</v>
      </c>
    </row>
    <row r="51" spans="1:14" x14ac:dyDescent="0.25">
      <c r="A51" s="1" t="s">
        <v>94</v>
      </c>
      <c r="B51" s="1" t="s">
        <v>245</v>
      </c>
      <c r="C51" s="1" t="s">
        <v>246</v>
      </c>
      <c r="D51" s="1" t="s">
        <v>651</v>
      </c>
      <c r="E51" s="1" t="s">
        <v>255</v>
      </c>
      <c r="F51" s="1" t="s">
        <v>254</v>
      </c>
      <c r="G51" s="1" t="s">
        <v>255</v>
      </c>
      <c r="H51" s="1" t="s">
        <v>694</v>
      </c>
      <c r="I51" s="13">
        <v>0</v>
      </c>
      <c r="J51" s="13">
        <v>22</v>
      </c>
      <c r="K51" s="13">
        <v>19</v>
      </c>
      <c r="L51" s="13">
        <f>AVERAGE(Table1[[#This Row],[2020-21]:[2022-23]])</f>
        <v>13.666666666666666</v>
      </c>
      <c r="M51" s="13">
        <f>Table1[[#This Row],[2022-23]]-Table1[[#This Row],[2021-22]]</f>
        <v>-3</v>
      </c>
      <c r="N51" s="14">
        <f>IF(Table1[[#This Row],[2021-22]]=0," ",Table1[[#This Row],[Last 2-Year Change]]/Table1[[#This Row],[2021-22]])</f>
        <v>-0.13636363636363635</v>
      </c>
    </row>
    <row r="52" spans="1:14" x14ac:dyDescent="0.25">
      <c r="A52" s="1" t="s">
        <v>15</v>
      </c>
      <c r="B52" s="1" t="s">
        <v>48</v>
      </c>
      <c r="C52" s="1" t="s">
        <v>49</v>
      </c>
      <c r="E52" s="1" t="s">
        <v>49</v>
      </c>
      <c r="F52" s="1" t="s">
        <v>506</v>
      </c>
      <c r="G52" s="1" t="s">
        <v>50</v>
      </c>
      <c r="H52" s="1" t="s">
        <v>655</v>
      </c>
      <c r="I52" s="13">
        <v>11</v>
      </c>
      <c r="J52" s="13">
        <v>11</v>
      </c>
      <c r="K52" s="13">
        <v>12</v>
      </c>
      <c r="L52" s="13">
        <f>AVERAGE(Table1[[#This Row],[2020-21]:[2022-23]])</f>
        <v>11.333333333333334</v>
      </c>
      <c r="M52" s="13">
        <f>Table1[[#This Row],[2022-23]]-Table1[[#This Row],[2021-22]]</f>
        <v>1</v>
      </c>
      <c r="N52" s="14">
        <f>IF(Table1[[#This Row],[2021-22]]=0," ",Table1[[#This Row],[Last 2-Year Change]]/Table1[[#This Row],[2021-22]])</f>
        <v>9.0909090909090912E-2</v>
      </c>
    </row>
    <row r="53" spans="1:14" x14ac:dyDescent="0.25">
      <c r="A53" s="1" t="s">
        <v>10</v>
      </c>
      <c r="B53" s="1" t="s">
        <v>174</v>
      </c>
      <c r="C53" s="1" t="s">
        <v>175</v>
      </c>
      <c r="D53" s="1" t="s">
        <v>651</v>
      </c>
      <c r="E53" s="1" t="s">
        <v>178</v>
      </c>
      <c r="F53" s="1" t="s">
        <v>177</v>
      </c>
      <c r="G53" s="1" t="s">
        <v>178</v>
      </c>
      <c r="H53" s="1" t="s">
        <v>678</v>
      </c>
      <c r="I53" s="13">
        <v>4</v>
      </c>
      <c r="J53" s="13">
        <v>6</v>
      </c>
      <c r="K53" s="13">
        <v>23</v>
      </c>
      <c r="L53" s="13">
        <f>AVERAGE(Table1[[#This Row],[2020-21]:[2022-23]])</f>
        <v>11</v>
      </c>
      <c r="M53" s="13">
        <f>Table1[[#This Row],[2022-23]]-Table1[[#This Row],[2021-22]]</f>
        <v>17</v>
      </c>
      <c r="N53" s="14">
        <f>IF(Table1[[#This Row],[2021-22]]=0," ",Table1[[#This Row],[Last 2-Year Change]]/Table1[[#This Row],[2021-22]])</f>
        <v>2.8333333333333335</v>
      </c>
    </row>
    <row r="54" spans="1:14" x14ac:dyDescent="0.25">
      <c r="A54" s="1" t="s">
        <v>15</v>
      </c>
      <c r="B54" s="1" t="s">
        <v>70</v>
      </c>
      <c r="C54" s="1" t="s">
        <v>71</v>
      </c>
      <c r="E54" s="1" t="s">
        <v>71</v>
      </c>
      <c r="F54" s="1" t="s">
        <v>561</v>
      </c>
      <c r="G54" s="1" t="s">
        <v>72</v>
      </c>
      <c r="H54" s="1" t="s">
        <v>655</v>
      </c>
      <c r="I54" s="13">
        <v>11</v>
      </c>
      <c r="J54" s="13">
        <v>13</v>
      </c>
      <c r="K54" s="13">
        <v>7</v>
      </c>
      <c r="L54" s="13">
        <f>AVERAGE(Table1[[#This Row],[2020-21]:[2022-23]])</f>
        <v>10.333333333333334</v>
      </c>
      <c r="M54" s="13">
        <f>Table1[[#This Row],[2022-23]]-Table1[[#This Row],[2021-22]]</f>
        <v>-6</v>
      </c>
      <c r="N54" s="14">
        <f>IF(Table1[[#This Row],[2021-22]]=0," ",Table1[[#This Row],[Last 2-Year Change]]/Table1[[#This Row],[2021-22]])</f>
        <v>-0.46153846153846156</v>
      </c>
    </row>
    <row r="55" spans="1:14" x14ac:dyDescent="0.25">
      <c r="A55" s="1" t="s">
        <v>10</v>
      </c>
      <c r="B55" s="1" t="s">
        <v>212</v>
      </c>
      <c r="C55" s="1" t="s">
        <v>213</v>
      </c>
      <c r="D55" s="1" t="s">
        <v>651</v>
      </c>
      <c r="E55" s="1" t="s">
        <v>216</v>
      </c>
      <c r="F55" s="1" t="s">
        <v>215</v>
      </c>
      <c r="G55" s="1" t="s">
        <v>216</v>
      </c>
      <c r="H55" s="1" t="s">
        <v>678</v>
      </c>
      <c r="I55" s="13">
        <v>10</v>
      </c>
      <c r="J55" s="13">
        <v>12</v>
      </c>
      <c r="K55" s="13">
        <v>9</v>
      </c>
      <c r="L55" s="13">
        <f>AVERAGE(Table1[[#This Row],[2020-21]:[2022-23]])</f>
        <v>10.333333333333334</v>
      </c>
      <c r="M55" s="13">
        <f>Table1[[#This Row],[2022-23]]-Table1[[#This Row],[2021-22]]</f>
        <v>-3</v>
      </c>
      <c r="N55" s="14">
        <f>IF(Table1[[#This Row],[2021-22]]=0," ",Table1[[#This Row],[Last 2-Year Change]]/Table1[[#This Row],[2021-22]])</f>
        <v>-0.25</v>
      </c>
    </row>
    <row r="56" spans="1:14" x14ac:dyDescent="0.25">
      <c r="A56" s="1" t="s">
        <v>9</v>
      </c>
      <c r="B56" s="1" t="s">
        <v>334</v>
      </c>
      <c r="C56" s="1" t="s">
        <v>335</v>
      </c>
      <c r="D56" s="1" t="s">
        <v>651</v>
      </c>
      <c r="E56" s="1" t="s">
        <v>338</v>
      </c>
      <c r="F56" s="1" t="s">
        <v>337</v>
      </c>
      <c r="G56" s="1" t="s">
        <v>338</v>
      </c>
      <c r="H56" s="1" t="s">
        <v>665</v>
      </c>
      <c r="I56" s="13">
        <v>13</v>
      </c>
      <c r="J56" s="13">
        <v>11</v>
      </c>
      <c r="K56" s="13">
        <v>6</v>
      </c>
      <c r="L56" s="13">
        <f>AVERAGE(Table1[[#This Row],[2020-21]:[2022-23]])</f>
        <v>10</v>
      </c>
      <c r="M56" s="13">
        <f>Table1[[#This Row],[2022-23]]-Table1[[#This Row],[2021-22]]</f>
        <v>-5</v>
      </c>
      <c r="N56" s="14">
        <f>IF(Table1[[#This Row],[2021-22]]=0," ",Table1[[#This Row],[Last 2-Year Change]]/Table1[[#This Row],[2021-22]])</f>
        <v>-0.45454545454545453</v>
      </c>
    </row>
    <row r="57" spans="1:14" x14ac:dyDescent="0.25">
      <c r="A57" s="1" t="s">
        <v>10</v>
      </c>
      <c r="B57" s="1" t="s">
        <v>51</v>
      </c>
      <c r="C57" s="1" t="s">
        <v>52</v>
      </c>
      <c r="E57" s="1" t="s">
        <v>516</v>
      </c>
      <c r="F57" s="1" t="s">
        <v>515</v>
      </c>
      <c r="G57" s="1" t="s">
        <v>516</v>
      </c>
      <c r="H57" s="1" t="s">
        <v>678</v>
      </c>
      <c r="I57" s="13">
        <v>16</v>
      </c>
      <c r="J57" s="13">
        <v>7</v>
      </c>
      <c r="K57" s="13">
        <v>5</v>
      </c>
      <c r="L57" s="13">
        <f>AVERAGE(Table1[[#This Row],[2020-21]:[2022-23]])</f>
        <v>9.3333333333333339</v>
      </c>
      <c r="M57" s="13">
        <f>Table1[[#This Row],[2022-23]]-Table1[[#This Row],[2021-22]]</f>
        <v>-2</v>
      </c>
      <c r="N57" s="14">
        <f>IF(Table1[[#This Row],[2021-22]]=0," ",Table1[[#This Row],[Last 2-Year Change]]/Table1[[#This Row],[2021-22]])</f>
        <v>-0.2857142857142857</v>
      </c>
    </row>
    <row r="58" spans="1:14" x14ac:dyDescent="0.25">
      <c r="A58" s="1" t="s">
        <v>94</v>
      </c>
      <c r="B58" s="1" t="s">
        <v>57</v>
      </c>
      <c r="C58" s="1" t="s">
        <v>58</v>
      </c>
      <c r="E58" s="1" t="s">
        <v>59</v>
      </c>
      <c r="F58" s="1" t="s">
        <v>525</v>
      </c>
      <c r="G58" s="1" t="s">
        <v>59</v>
      </c>
      <c r="H58" s="1" t="s">
        <v>694</v>
      </c>
      <c r="I58" s="13">
        <v>11</v>
      </c>
      <c r="J58" s="13">
        <v>11</v>
      </c>
      <c r="K58" s="13">
        <v>5</v>
      </c>
      <c r="L58" s="13">
        <f>AVERAGE(Table1[[#This Row],[2020-21]:[2022-23]])</f>
        <v>9</v>
      </c>
      <c r="M58" s="13">
        <f>Table1[[#This Row],[2022-23]]-Table1[[#This Row],[2021-22]]</f>
        <v>-6</v>
      </c>
      <c r="N58" s="14">
        <f>IF(Table1[[#This Row],[2021-22]]=0," ",Table1[[#This Row],[Last 2-Year Change]]/Table1[[#This Row],[2021-22]])</f>
        <v>-0.54545454545454541</v>
      </c>
    </row>
    <row r="59" spans="1:14" x14ac:dyDescent="0.25">
      <c r="A59" s="1" t="s">
        <v>15</v>
      </c>
      <c r="B59" s="1" t="s">
        <v>19</v>
      </c>
      <c r="C59" s="1" t="s">
        <v>20</v>
      </c>
      <c r="D59" s="1" t="s">
        <v>651</v>
      </c>
      <c r="E59" s="1" t="s">
        <v>656</v>
      </c>
      <c r="F59" s="1" t="s">
        <v>170</v>
      </c>
      <c r="G59" s="1" t="s">
        <v>171</v>
      </c>
      <c r="H59" s="1" t="s">
        <v>654</v>
      </c>
      <c r="I59" s="13">
        <v>0</v>
      </c>
      <c r="J59" s="13">
        <v>0</v>
      </c>
      <c r="K59" s="13">
        <v>26</v>
      </c>
      <c r="L59" s="13">
        <f>AVERAGE(Table1[[#This Row],[2020-21]:[2022-23]])</f>
        <v>8.6666666666666661</v>
      </c>
      <c r="M59" s="13">
        <f>Table1[[#This Row],[2022-23]]-Table1[[#This Row],[2021-22]]</f>
        <v>26</v>
      </c>
      <c r="N59" s="14" t="str">
        <f>IF(Table1[[#This Row],[2021-22]]=0," ",Table1[[#This Row],[Last 2-Year Change]]/Table1[[#This Row],[2021-22]])</f>
        <v xml:space="preserve"> </v>
      </c>
    </row>
    <row r="60" spans="1:14" x14ac:dyDescent="0.25">
      <c r="A60" s="1" t="s">
        <v>94</v>
      </c>
      <c r="B60" s="1" t="s">
        <v>46</v>
      </c>
      <c r="C60" s="1" t="s">
        <v>47</v>
      </c>
      <c r="D60" s="1" t="s">
        <v>651</v>
      </c>
      <c r="E60" s="1" t="s">
        <v>705</v>
      </c>
      <c r="F60" s="1" t="s">
        <v>483</v>
      </c>
      <c r="G60" s="1" t="s">
        <v>484</v>
      </c>
      <c r="H60" s="1" t="s">
        <v>694</v>
      </c>
      <c r="I60" s="13">
        <v>9</v>
      </c>
      <c r="J60" s="13">
        <v>7</v>
      </c>
      <c r="K60" s="13">
        <v>9</v>
      </c>
      <c r="L60" s="13">
        <f>AVERAGE(Table1[[#This Row],[2020-21]:[2022-23]])</f>
        <v>8.3333333333333339</v>
      </c>
      <c r="M60" s="13">
        <f>Table1[[#This Row],[2022-23]]-Table1[[#This Row],[2021-22]]</f>
        <v>2</v>
      </c>
      <c r="N60" s="14">
        <f>IF(Table1[[#This Row],[2021-22]]=0," ",Table1[[#This Row],[Last 2-Year Change]]/Table1[[#This Row],[2021-22]])</f>
        <v>0.2857142857142857</v>
      </c>
    </row>
    <row r="61" spans="1:14" x14ac:dyDescent="0.25">
      <c r="A61" s="1" t="s">
        <v>15</v>
      </c>
      <c r="B61" s="1" t="s">
        <v>69</v>
      </c>
      <c r="C61" s="1" t="s">
        <v>109</v>
      </c>
      <c r="E61" s="1" t="s">
        <v>662</v>
      </c>
      <c r="F61" s="1" t="s">
        <v>558</v>
      </c>
      <c r="G61" s="1" t="s">
        <v>559</v>
      </c>
      <c r="H61" s="1" t="s">
        <v>655</v>
      </c>
      <c r="I61" s="13">
        <v>7</v>
      </c>
      <c r="J61" s="13">
        <v>9</v>
      </c>
      <c r="K61" s="13">
        <v>8</v>
      </c>
      <c r="L61" s="13">
        <f>AVERAGE(Table1[[#This Row],[2020-21]:[2022-23]])</f>
        <v>8</v>
      </c>
      <c r="M61" s="13">
        <f>Table1[[#This Row],[2022-23]]-Table1[[#This Row],[2021-22]]</f>
        <v>-1</v>
      </c>
      <c r="N61" s="14">
        <f>IF(Table1[[#This Row],[2021-22]]=0," ",Table1[[#This Row],[Last 2-Year Change]]/Table1[[#This Row],[2021-22]])</f>
        <v>-0.1111111111111111</v>
      </c>
    </row>
    <row r="62" spans="1:14" x14ac:dyDescent="0.25">
      <c r="A62" s="1" t="s">
        <v>15</v>
      </c>
      <c r="B62" s="1" t="s">
        <v>21</v>
      </c>
      <c r="C62" s="1" t="s">
        <v>22</v>
      </c>
      <c r="D62" s="1" t="s">
        <v>651</v>
      </c>
      <c r="E62" s="1" t="s">
        <v>657</v>
      </c>
      <c r="F62" s="1" t="s">
        <v>183</v>
      </c>
      <c r="G62" s="1" t="s">
        <v>184</v>
      </c>
      <c r="H62" s="1" t="s">
        <v>654</v>
      </c>
      <c r="I62" s="13">
        <v>6</v>
      </c>
      <c r="J62" s="13">
        <v>10</v>
      </c>
      <c r="K62" s="13">
        <v>7</v>
      </c>
      <c r="L62" s="13">
        <f>AVERAGE(Table1[[#This Row],[2020-21]:[2022-23]])</f>
        <v>7.666666666666667</v>
      </c>
      <c r="M62" s="13">
        <f>Table1[[#This Row],[2022-23]]-Table1[[#This Row],[2021-22]]</f>
        <v>-3</v>
      </c>
      <c r="N62" s="14">
        <f>IF(Table1[[#This Row],[2021-22]]=0," ",Table1[[#This Row],[Last 2-Year Change]]/Table1[[#This Row],[2021-22]])</f>
        <v>-0.3</v>
      </c>
    </row>
    <row r="63" spans="1:14" x14ac:dyDescent="0.25">
      <c r="A63" s="1" t="s">
        <v>10</v>
      </c>
      <c r="B63" s="1" t="s">
        <v>212</v>
      </c>
      <c r="C63" s="1" t="s">
        <v>213</v>
      </c>
      <c r="D63" s="1" t="s">
        <v>651</v>
      </c>
      <c r="E63" s="1" t="s">
        <v>222</v>
      </c>
      <c r="F63" s="1" t="s">
        <v>221</v>
      </c>
      <c r="G63" s="1" t="s">
        <v>222</v>
      </c>
      <c r="H63" s="1" t="s">
        <v>678</v>
      </c>
      <c r="I63" s="13">
        <v>14</v>
      </c>
      <c r="J63" s="13">
        <v>4</v>
      </c>
      <c r="K63" s="13">
        <v>5</v>
      </c>
      <c r="L63" s="13">
        <f>AVERAGE(Table1[[#This Row],[2020-21]:[2022-23]])</f>
        <v>7.666666666666667</v>
      </c>
      <c r="M63" s="13">
        <f>Table1[[#This Row],[2022-23]]-Table1[[#This Row],[2021-22]]</f>
        <v>1</v>
      </c>
      <c r="N63" s="14">
        <f>IF(Table1[[#This Row],[2021-22]]=0," ",Table1[[#This Row],[Last 2-Year Change]]/Table1[[#This Row],[2021-22]])</f>
        <v>0.25</v>
      </c>
    </row>
    <row r="64" spans="1:14" x14ac:dyDescent="0.25">
      <c r="A64" s="1" t="s">
        <v>10</v>
      </c>
      <c r="B64" s="1" t="s">
        <v>415</v>
      </c>
      <c r="C64" s="1" t="s">
        <v>416</v>
      </c>
      <c r="D64" s="1" t="s">
        <v>651</v>
      </c>
      <c r="E64" s="1" t="s">
        <v>419</v>
      </c>
      <c r="F64" s="1" t="s">
        <v>421</v>
      </c>
      <c r="G64" s="1" t="s">
        <v>419</v>
      </c>
      <c r="H64" s="1" t="s">
        <v>676</v>
      </c>
      <c r="I64" s="13">
        <v>0</v>
      </c>
      <c r="J64" s="13">
        <v>15</v>
      </c>
      <c r="K64" s="13">
        <v>8</v>
      </c>
      <c r="L64" s="13">
        <f>AVERAGE(Table1[[#This Row],[2020-21]:[2022-23]])</f>
        <v>7.666666666666667</v>
      </c>
      <c r="M64" s="13">
        <f>Table1[[#This Row],[2022-23]]-Table1[[#This Row],[2021-22]]</f>
        <v>-7</v>
      </c>
      <c r="N64" s="14">
        <f>IF(Table1[[#This Row],[2021-22]]=0," ",Table1[[#This Row],[Last 2-Year Change]]/Table1[[#This Row],[2021-22]])</f>
        <v>-0.46666666666666667</v>
      </c>
    </row>
    <row r="65" spans="1:14" x14ac:dyDescent="0.25">
      <c r="A65" s="1" t="s">
        <v>9</v>
      </c>
      <c r="B65" s="1" t="s">
        <v>11</v>
      </c>
      <c r="C65" s="1" t="s">
        <v>12</v>
      </c>
      <c r="E65" s="1" t="s">
        <v>16</v>
      </c>
      <c r="F65" s="1" t="s">
        <v>145</v>
      </c>
      <c r="G65" s="1" t="s">
        <v>16</v>
      </c>
      <c r="H65" s="1" t="s">
        <v>663</v>
      </c>
      <c r="I65" s="13">
        <v>16</v>
      </c>
      <c r="J65" s="13">
        <v>4</v>
      </c>
      <c r="K65" s="13">
        <v>2</v>
      </c>
      <c r="L65" s="13">
        <f>AVERAGE(Table1[[#This Row],[2020-21]:[2022-23]])</f>
        <v>7.333333333333333</v>
      </c>
      <c r="M65" s="13">
        <f>Table1[[#This Row],[2022-23]]-Table1[[#This Row],[2021-22]]</f>
        <v>-2</v>
      </c>
      <c r="N65" s="14">
        <f>IF(Table1[[#This Row],[2021-22]]=0," ",Table1[[#This Row],[Last 2-Year Change]]/Table1[[#This Row],[2021-22]])</f>
        <v>-0.5</v>
      </c>
    </row>
    <row r="66" spans="1:14" x14ac:dyDescent="0.25">
      <c r="A66" s="1" t="s">
        <v>9</v>
      </c>
      <c r="B66" s="1" t="s">
        <v>264</v>
      </c>
      <c r="C66" s="1" t="s">
        <v>265</v>
      </c>
      <c r="E66" s="1" t="s">
        <v>268</v>
      </c>
      <c r="F66" s="1" t="s">
        <v>267</v>
      </c>
      <c r="G66" s="1" t="s">
        <v>268</v>
      </c>
      <c r="H66" s="1" t="s">
        <v>663</v>
      </c>
      <c r="I66" s="13">
        <v>8</v>
      </c>
      <c r="J66" s="13">
        <v>10</v>
      </c>
      <c r="K66" s="13">
        <v>4</v>
      </c>
      <c r="L66" s="13">
        <f>AVERAGE(Table1[[#This Row],[2020-21]:[2022-23]])</f>
        <v>7.333333333333333</v>
      </c>
      <c r="M66" s="13">
        <f>Table1[[#This Row],[2022-23]]-Table1[[#This Row],[2021-22]]</f>
        <v>-6</v>
      </c>
      <c r="N66" s="14">
        <f>IF(Table1[[#This Row],[2021-22]]=0," ",Table1[[#This Row],[Last 2-Year Change]]/Table1[[#This Row],[2021-22]])</f>
        <v>-0.6</v>
      </c>
    </row>
    <row r="67" spans="1:14" x14ac:dyDescent="0.25">
      <c r="A67" s="1" t="s">
        <v>9</v>
      </c>
      <c r="B67" s="1" t="s">
        <v>398</v>
      </c>
      <c r="C67" s="1" t="s">
        <v>399</v>
      </c>
      <c r="E67" s="1" t="s">
        <v>399</v>
      </c>
      <c r="F67" s="1" t="s">
        <v>401</v>
      </c>
      <c r="G67" s="1" t="s">
        <v>399</v>
      </c>
      <c r="H67" s="1" t="s">
        <v>665</v>
      </c>
      <c r="I67" s="13">
        <v>8</v>
      </c>
      <c r="J67" s="13">
        <v>7</v>
      </c>
      <c r="K67" s="13">
        <v>7</v>
      </c>
      <c r="L67" s="13">
        <f>AVERAGE(Table1[[#This Row],[2020-21]:[2022-23]])</f>
        <v>7.333333333333333</v>
      </c>
      <c r="M67" s="13">
        <f>Table1[[#This Row],[2022-23]]-Table1[[#This Row],[2021-22]]</f>
        <v>0</v>
      </c>
      <c r="N67" s="14">
        <f>IF(Table1[[#This Row],[2021-22]]=0," ",Table1[[#This Row],[Last 2-Year Change]]/Table1[[#This Row],[2021-22]])</f>
        <v>0</v>
      </c>
    </row>
    <row r="68" spans="1:14" x14ac:dyDescent="0.25">
      <c r="A68" s="1" t="s">
        <v>9</v>
      </c>
      <c r="B68" s="1" t="s">
        <v>60</v>
      </c>
      <c r="C68" s="1" t="s">
        <v>61</v>
      </c>
      <c r="E68" s="1" t="s">
        <v>102</v>
      </c>
      <c r="F68" s="1" t="s">
        <v>530</v>
      </c>
      <c r="G68" s="1" t="s">
        <v>102</v>
      </c>
      <c r="H68" s="1" t="s">
        <v>663</v>
      </c>
      <c r="I68" s="13">
        <v>10</v>
      </c>
      <c r="J68" s="13">
        <v>8</v>
      </c>
      <c r="K68" s="13">
        <v>4</v>
      </c>
      <c r="L68" s="13">
        <f>AVERAGE(Table1[[#This Row],[2020-21]:[2022-23]])</f>
        <v>7.333333333333333</v>
      </c>
      <c r="M68" s="13">
        <f>Table1[[#This Row],[2022-23]]-Table1[[#This Row],[2021-22]]</f>
        <v>-4</v>
      </c>
      <c r="N68" s="14">
        <f>IF(Table1[[#This Row],[2021-22]]=0," ",Table1[[#This Row],[Last 2-Year Change]]/Table1[[#This Row],[2021-22]])</f>
        <v>-0.5</v>
      </c>
    </row>
    <row r="69" spans="1:14" x14ac:dyDescent="0.25">
      <c r="A69" s="1" t="s">
        <v>9</v>
      </c>
      <c r="B69" s="1" t="s">
        <v>415</v>
      </c>
      <c r="C69" s="1" t="s">
        <v>416</v>
      </c>
      <c r="D69" s="1" t="s">
        <v>651</v>
      </c>
      <c r="E69" s="1" t="s">
        <v>419</v>
      </c>
      <c r="F69" s="1" t="s">
        <v>418</v>
      </c>
      <c r="G69" s="1" t="s">
        <v>419</v>
      </c>
      <c r="H69" s="1" t="s">
        <v>663</v>
      </c>
      <c r="I69" s="13">
        <v>2</v>
      </c>
      <c r="J69" s="13">
        <v>14</v>
      </c>
      <c r="K69" s="13">
        <v>5</v>
      </c>
      <c r="L69" s="13">
        <f>AVERAGE(Table1[[#This Row],[2020-21]:[2022-23]])</f>
        <v>7</v>
      </c>
      <c r="M69" s="13">
        <f>Table1[[#This Row],[2022-23]]-Table1[[#This Row],[2021-22]]</f>
        <v>-9</v>
      </c>
      <c r="N69" s="14">
        <f>IF(Table1[[#This Row],[2021-22]]=0," ",Table1[[#This Row],[Last 2-Year Change]]/Table1[[#This Row],[2021-22]])</f>
        <v>-0.6428571428571429</v>
      </c>
    </row>
    <row r="70" spans="1:14" x14ac:dyDescent="0.25">
      <c r="A70" s="1" t="s">
        <v>10</v>
      </c>
      <c r="B70" s="1" t="s">
        <v>17</v>
      </c>
      <c r="C70" s="1" t="s">
        <v>18</v>
      </c>
      <c r="D70" s="1" t="s">
        <v>651</v>
      </c>
      <c r="E70" s="1" t="s">
        <v>677</v>
      </c>
      <c r="F70" s="1" t="s">
        <v>152</v>
      </c>
      <c r="G70" s="1" t="s">
        <v>153</v>
      </c>
      <c r="H70" s="1" t="s">
        <v>678</v>
      </c>
      <c r="I70" s="13">
        <v>5</v>
      </c>
      <c r="J70" s="13">
        <v>10</v>
      </c>
      <c r="K70" s="13">
        <v>6</v>
      </c>
      <c r="L70" s="13">
        <f>AVERAGE(Table1[[#This Row],[2020-21]:[2022-23]])</f>
        <v>7</v>
      </c>
      <c r="M70" s="13">
        <f>Table1[[#This Row],[2022-23]]-Table1[[#This Row],[2021-22]]</f>
        <v>-4</v>
      </c>
      <c r="N70" s="14">
        <f>IF(Table1[[#This Row],[2021-22]]=0," ",Table1[[#This Row],[Last 2-Year Change]]/Table1[[#This Row],[2021-22]])</f>
        <v>-0.4</v>
      </c>
    </row>
    <row r="71" spans="1:14" x14ac:dyDescent="0.25">
      <c r="A71" s="1" t="s">
        <v>10</v>
      </c>
      <c r="B71" s="1" t="s">
        <v>212</v>
      </c>
      <c r="C71" s="1" t="s">
        <v>213</v>
      </c>
      <c r="D71" s="1" t="s">
        <v>651</v>
      </c>
      <c r="E71" s="1" t="s">
        <v>219</v>
      </c>
      <c r="F71" s="1" t="s">
        <v>218</v>
      </c>
      <c r="G71" s="1" t="s">
        <v>219</v>
      </c>
      <c r="H71" s="1" t="s">
        <v>678</v>
      </c>
      <c r="I71" s="13">
        <v>4</v>
      </c>
      <c r="J71" s="13">
        <v>2</v>
      </c>
      <c r="K71" s="13">
        <v>15</v>
      </c>
      <c r="L71" s="13">
        <f>AVERAGE(Table1[[#This Row],[2020-21]:[2022-23]])</f>
        <v>7</v>
      </c>
      <c r="M71" s="13">
        <f>Table1[[#This Row],[2022-23]]-Table1[[#This Row],[2021-22]]</f>
        <v>13</v>
      </c>
      <c r="N71" s="14">
        <f>IF(Table1[[#This Row],[2021-22]]=0," ",Table1[[#This Row],[Last 2-Year Change]]/Table1[[#This Row],[2021-22]])</f>
        <v>6.5</v>
      </c>
    </row>
    <row r="72" spans="1:14" x14ac:dyDescent="0.25">
      <c r="A72" s="1" t="s">
        <v>94</v>
      </c>
      <c r="B72" s="1" t="s">
        <v>407</v>
      </c>
      <c r="C72" s="1" t="s">
        <v>408</v>
      </c>
      <c r="D72" s="1" t="s">
        <v>651</v>
      </c>
      <c r="E72" s="1" t="s">
        <v>701</v>
      </c>
      <c r="F72" s="1" t="s">
        <v>413</v>
      </c>
      <c r="G72" s="1" t="s">
        <v>414</v>
      </c>
      <c r="H72" s="1" t="s">
        <v>694</v>
      </c>
      <c r="I72" s="13">
        <v>10</v>
      </c>
      <c r="J72" s="13">
        <v>9</v>
      </c>
      <c r="K72" s="13">
        <v>2</v>
      </c>
      <c r="L72" s="13">
        <f>AVERAGE(Table1[[#This Row],[2020-21]:[2022-23]])</f>
        <v>7</v>
      </c>
      <c r="M72" s="13">
        <f>Table1[[#This Row],[2022-23]]-Table1[[#This Row],[2021-22]]</f>
        <v>-7</v>
      </c>
      <c r="N72" s="14">
        <f>IF(Table1[[#This Row],[2021-22]]=0," ",Table1[[#This Row],[Last 2-Year Change]]/Table1[[#This Row],[2021-22]])</f>
        <v>-0.77777777777777779</v>
      </c>
    </row>
    <row r="73" spans="1:14" x14ac:dyDescent="0.25">
      <c r="A73" s="1" t="s">
        <v>94</v>
      </c>
      <c r="B73" s="1" t="s">
        <v>490</v>
      </c>
      <c r="C73" s="1" t="s">
        <v>491</v>
      </c>
      <c r="D73" s="1" t="s">
        <v>651</v>
      </c>
      <c r="E73" s="1" t="s">
        <v>707</v>
      </c>
      <c r="F73" s="1" t="s">
        <v>493</v>
      </c>
      <c r="G73" s="1" t="s">
        <v>494</v>
      </c>
      <c r="H73" s="1" t="s">
        <v>694</v>
      </c>
      <c r="I73" s="13">
        <v>11</v>
      </c>
      <c r="J73" s="13">
        <v>3</v>
      </c>
      <c r="K73" s="13">
        <v>7</v>
      </c>
      <c r="L73" s="13">
        <f>AVERAGE(Table1[[#This Row],[2020-21]:[2022-23]])</f>
        <v>7</v>
      </c>
      <c r="M73" s="13">
        <f>Table1[[#This Row],[2022-23]]-Table1[[#This Row],[2021-22]]</f>
        <v>4</v>
      </c>
      <c r="N73" s="14">
        <f>IF(Table1[[#This Row],[2021-22]]=0," ",Table1[[#This Row],[Last 2-Year Change]]/Table1[[#This Row],[2021-22]])</f>
        <v>1.3333333333333333</v>
      </c>
    </row>
    <row r="74" spans="1:14" x14ac:dyDescent="0.25">
      <c r="A74" s="1" t="s">
        <v>15</v>
      </c>
      <c r="B74" s="1" t="s">
        <v>43</v>
      </c>
      <c r="C74" s="1" t="s">
        <v>44</v>
      </c>
      <c r="D74" s="1" t="s">
        <v>651</v>
      </c>
      <c r="E74" s="1" t="s">
        <v>660</v>
      </c>
      <c r="F74" s="1" t="s">
        <v>463</v>
      </c>
      <c r="G74" s="1" t="s">
        <v>464</v>
      </c>
      <c r="H74" s="1" t="s">
        <v>654</v>
      </c>
      <c r="I74" s="13">
        <v>10</v>
      </c>
      <c r="J74" s="13">
        <v>4</v>
      </c>
      <c r="K74" s="13">
        <v>6</v>
      </c>
      <c r="L74" s="13">
        <f>AVERAGE(Table1[[#This Row],[2020-21]:[2022-23]])</f>
        <v>6.666666666666667</v>
      </c>
      <c r="M74" s="13">
        <f>Table1[[#This Row],[2022-23]]-Table1[[#This Row],[2021-22]]</f>
        <v>2</v>
      </c>
      <c r="N74" s="14">
        <f>IF(Table1[[#This Row],[2021-22]]=0," ",Table1[[#This Row],[Last 2-Year Change]]/Table1[[#This Row],[2021-22]])</f>
        <v>0.5</v>
      </c>
    </row>
    <row r="75" spans="1:14" x14ac:dyDescent="0.25">
      <c r="A75" s="1" t="s">
        <v>9</v>
      </c>
      <c r="B75" s="1" t="s">
        <v>32</v>
      </c>
      <c r="C75" s="1" t="s">
        <v>33</v>
      </c>
      <c r="E75" s="1" t="s">
        <v>670</v>
      </c>
      <c r="F75" s="1" t="s">
        <v>318</v>
      </c>
      <c r="G75" s="1" t="s">
        <v>33</v>
      </c>
      <c r="H75" s="1" t="s">
        <v>665</v>
      </c>
      <c r="I75" s="13">
        <v>10</v>
      </c>
      <c r="J75" s="13">
        <v>7</v>
      </c>
      <c r="K75" s="13">
        <v>2</v>
      </c>
      <c r="L75" s="13">
        <f>AVERAGE(Table1[[#This Row],[2020-21]:[2022-23]])</f>
        <v>6.333333333333333</v>
      </c>
      <c r="M75" s="13">
        <f>Table1[[#This Row],[2022-23]]-Table1[[#This Row],[2021-22]]</f>
        <v>-5</v>
      </c>
      <c r="N75" s="14">
        <f>IF(Table1[[#This Row],[2021-22]]=0," ",Table1[[#This Row],[Last 2-Year Change]]/Table1[[#This Row],[2021-22]])</f>
        <v>-0.7142857142857143</v>
      </c>
    </row>
    <row r="76" spans="1:14" x14ac:dyDescent="0.25">
      <c r="A76" s="1" t="s">
        <v>9</v>
      </c>
      <c r="B76" s="1" t="s">
        <v>131</v>
      </c>
      <c r="C76" s="1" t="s">
        <v>132</v>
      </c>
      <c r="D76" s="1" t="s">
        <v>651</v>
      </c>
      <c r="E76" s="1" t="s">
        <v>674</v>
      </c>
      <c r="F76" s="1" t="s">
        <v>134</v>
      </c>
      <c r="G76" s="1" t="s">
        <v>135</v>
      </c>
      <c r="H76" s="1" t="s">
        <v>663</v>
      </c>
      <c r="I76" s="13">
        <v>7</v>
      </c>
      <c r="J76" s="13">
        <v>5</v>
      </c>
      <c r="K76" s="13">
        <v>7</v>
      </c>
      <c r="L76" s="13">
        <f>AVERAGE(Table1[[#This Row],[2020-21]:[2022-23]])</f>
        <v>6.333333333333333</v>
      </c>
      <c r="M76" s="13">
        <f>Table1[[#This Row],[2022-23]]-Table1[[#This Row],[2021-22]]</f>
        <v>2</v>
      </c>
      <c r="N76" s="14">
        <f>IF(Table1[[#This Row],[2021-22]]=0," ",Table1[[#This Row],[Last 2-Year Change]]/Table1[[#This Row],[2021-22]])</f>
        <v>0.4</v>
      </c>
    </row>
    <row r="77" spans="1:14" x14ac:dyDescent="0.25">
      <c r="A77" s="1" t="s">
        <v>10</v>
      </c>
      <c r="B77" s="1" t="s">
        <v>582</v>
      </c>
      <c r="C77" s="1" t="s">
        <v>583</v>
      </c>
      <c r="D77" s="1" t="s">
        <v>651</v>
      </c>
      <c r="E77" s="1" t="s">
        <v>690</v>
      </c>
      <c r="F77" s="1" t="s">
        <v>590</v>
      </c>
      <c r="G77" s="1" t="s">
        <v>589</v>
      </c>
      <c r="H77" s="1" t="s">
        <v>678</v>
      </c>
      <c r="I77" s="13">
        <v>4</v>
      </c>
      <c r="J77" s="13">
        <v>7</v>
      </c>
      <c r="K77" s="13">
        <v>8</v>
      </c>
      <c r="L77" s="13">
        <f>AVERAGE(Table1[[#This Row],[2020-21]:[2022-23]])</f>
        <v>6.333333333333333</v>
      </c>
      <c r="M77" s="13">
        <f>Table1[[#This Row],[2022-23]]-Table1[[#This Row],[2021-22]]</f>
        <v>1</v>
      </c>
      <c r="N77" s="14">
        <f>IF(Table1[[#This Row],[2021-22]]=0," ",Table1[[#This Row],[Last 2-Year Change]]/Table1[[#This Row],[2021-22]])</f>
        <v>0.14285714285714285</v>
      </c>
    </row>
    <row r="78" spans="1:14" x14ac:dyDescent="0.25">
      <c r="A78" s="1" t="s">
        <v>28</v>
      </c>
      <c r="B78" s="1" t="s">
        <v>112</v>
      </c>
      <c r="C78" s="1" t="s">
        <v>113</v>
      </c>
      <c r="E78" s="1" t="s">
        <v>636</v>
      </c>
      <c r="I78" s="13">
        <v>17</v>
      </c>
      <c r="J78" s="13">
        <v>0</v>
      </c>
      <c r="K78" s="13">
        <v>2</v>
      </c>
      <c r="L78" s="13">
        <f>AVERAGE(Table1[[#This Row],[2020-21]:[2022-23]])</f>
        <v>6.333333333333333</v>
      </c>
      <c r="M78" s="13">
        <f>Table1[[#This Row],[2022-23]]-Table1[[#This Row],[2021-22]]</f>
        <v>2</v>
      </c>
      <c r="N78" s="14" t="str">
        <f>IF(Table1[[#This Row],[2021-22]]=0," ",Table1[[#This Row],[Last 2-Year Change]]/Table1[[#This Row],[2021-22]])</f>
        <v xml:space="preserve"> </v>
      </c>
    </row>
    <row r="79" spans="1:14" x14ac:dyDescent="0.25">
      <c r="A79" s="1" t="s">
        <v>9</v>
      </c>
      <c r="B79" s="1" t="s">
        <v>582</v>
      </c>
      <c r="C79" s="1" t="s">
        <v>583</v>
      </c>
      <c r="D79" s="1" t="s">
        <v>651</v>
      </c>
      <c r="E79" s="1" t="s">
        <v>673</v>
      </c>
      <c r="F79" s="1" t="s">
        <v>585</v>
      </c>
      <c r="G79" s="1" t="s">
        <v>586</v>
      </c>
      <c r="H79" s="1" t="s">
        <v>663</v>
      </c>
      <c r="I79" s="13">
        <v>9</v>
      </c>
      <c r="J79" s="13">
        <v>6</v>
      </c>
      <c r="K79" s="13">
        <v>3</v>
      </c>
      <c r="L79" s="13">
        <f>AVERAGE(Table1[[#This Row],[2020-21]:[2022-23]])</f>
        <v>6</v>
      </c>
      <c r="M79" s="13">
        <f>Table1[[#This Row],[2022-23]]-Table1[[#This Row],[2021-22]]</f>
        <v>-3</v>
      </c>
      <c r="N79" s="14">
        <f>IF(Table1[[#This Row],[2021-22]]=0," ",Table1[[#This Row],[Last 2-Year Change]]/Table1[[#This Row],[2021-22]])</f>
        <v>-0.5</v>
      </c>
    </row>
    <row r="80" spans="1:14" x14ac:dyDescent="0.25">
      <c r="A80" s="1" t="s">
        <v>10</v>
      </c>
      <c r="B80" s="1" t="s">
        <v>291</v>
      </c>
      <c r="C80" s="1" t="s">
        <v>292</v>
      </c>
      <c r="D80" s="1" t="s">
        <v>651</v>
      </c>
      <c r="E80" s="1" t="s">
        <v>681</v>
      </c>
      <c r="F80" s="1" t="s">
        <v>297</v>
      </c>
      <c r="G80" s="1" t="s">
        <v>298</v>
      </c>
      <c r="H80" s="1" t="s">
        <v>676</v>
      </c>
      <c r="I80" s="13">
        <v>0</v>
      </c>
      <c r="J80" s="13">
        <v>0</v>
      </c>
      <c r="K80" s="13">
        <v>18</v>
      </c>
      <c r="L80" s="13">
        <f>AVERAGE(Table1[[#This Row],[2020-21]:[2022-23]])</f>
        <v>6</v>
      </c>
      <c r="M80" s="13">
        <f>Table1[[#This Row],[2022-23]]-Table1[[#This Row],[2021-22]]</f>
        <v>18</v>
      </c>
      <c r="N80" s="14" t="str">
        <f>IF(Table1[[#This Row],[2021-22]]=0," ",Table1[[#This Row],[Last 2-Year Change]]/Table1[[#This Row],[2021-22]])</f>
        <v xml:space="preserve"> </v>
      </c>
    </row>
    <row r="81" spans="1:14" x14ac:dyDescent="0.25">
      <c r="A81" s="1" t="s">
        <v>15</v>
      </c>
      <c r="B81" s="1" t="s">
        <v>531</v>
      </c>
      <c r="C81" s="1" t="s">
        <v>532</v>
      </c>
      <c r="E81" s="1" t="s">
        <v>538</v>
      </c>
      <c r="F81" s="1" t="s">
        <v>534</v>
      </c>
      <c r="G81" s="1" t="s">
        <v>535</v>
      </c>
      <c r="H81" s="1" t="s">
        <v>654</v>
      </c>
      <c r="I81" s="13">
        <v>9</v>
      </c>
      <c r="J81" s="13">
        <v>5</v>
      </c>
      <c r="K81" s="13">
        <v>3</v>
      </c>
      <c r="L81" s="13">
        <f>AVERAGE(Table1[[#This Row],[2020-21]:[2022-23]])</f>
        <v>5.666666666666667</v>
      </c>
      <c r="M81" s="13">
        <f>Table1[[#This Row],[2022-23]]-Table1[[#This Row],[2021-22]]</f>
        <v>-2</v>
      </c>
      <c r="N81" s="14">
        <f>IF(Table1[[#This Row],[2021-22]]=0," ",Table1[[#This Row],[Last 2-Year Change]]/Table1[[#This Row],[2021-22]])</f>
        <v>-0.4</v>
      </c>
    </row>
    <row r="82" spans="1:14" x14ac:dyDescent="0.25">
      <c r="A82" s="1" t="s">
        <v>15</v>
      </c>
      <c r="B82" s="1" t="s">
        <v>76</v>
      </c>
      <c r="C82" s="1" t="s">
        <v>77</v>
      </c>
      <c r="E82" s="1" t="s">
        <v>77</v>
      </c>
      <c r="F82" s="1" t="s">
        <v>569</v>
      </c>
      <c r="G82" s="1" t="s">
        <v>78</v>
      </c>
      <c r="H82" s="1" t="s">
        <v>655</v>
      </c>
      <c r="I82" s="13">
        <v>7</v>
      </c>
      <c r="J82" s="13">
        <v>4</v>
      </c>
      <c r="K82" s="13">
        <v>5</v>
      </c>
      <c r="L82" s="13">
        <f>AVERAGE(Table1[[#This Row],[2020-21]:[2022-23]])</f>
        <v>5.333333333333333</v>
      </c>
      <c r="M82" s="13">
        <f>Table1[[#This Row],[2022-23]]-Table1[[#This Row],[2021-22]]</f>
        <v>1</v>
      </c>
      <c r="N82" s="14">
        <f>IF(Table1[[#This Row],[2021-22]]=0," ",Table1[[#This Row],[Last 2-Year Change]]/Table1[[#This Row],[2021-22]])</f>
        <v>0.25</v>
      </c>
    </row>
    <row r="83" spans="1:14" x14ac:dyDescent="0.25">
      <c r="A83" s="1" t="s">
        <v>10</v>
      </c>
      <c r="B83" s="1" t="s">
        <v>291</v>
      </c>
      <c r="C83" s="1" t="s">
        <v>292</v>
      </c>
      <c r="D83" s="1" t="s">
        <v>651</v>
      </c>
      <c r="E83" s="1" t="s">
        <v>681</v>
      </c>
      <c r="F83" s="1" t="s">
        <v>299</v>
      </c>
      <c r="G83" s="1" t="s">
        <v>300</v>
      </c>
      <c r="H83" s="1" t="s">
        <v>678</v>
      </c>
      <c r="I83" s="13">
        <v>1</v>
      </c>
      <c r="J83" s="13">
        <v>15</v>
      </c>
      <c r="K83" s="13">
        <v>0</v>
      </c>
      <c r="L83" s="13">
        <f>AVERAGE(Table1[[#This Row],[2020-21]:[2022-23]])</f>
        <v>5.333333333333333</v>
      </c>
      <c r="M83" s="13">
        <f>Table1[[#This Row],[2022-23]]-Table1[[#This Row],[2021-22]]</f>
        <v>-15</v>
      </c>
      <c r="N83" s="14">
        <f>IF(Table1[[#This Row],[2021-22]]=0," ",Table1[[#This Row],[Last 2-Year Change]]/Table1[[#This Row],[2021-22]])</f>
        <v>-1</v>
      </c>
    </row>
    <row r="84" spans="1:14" x14ac:dyDescent="0.25">
      <c r="A84" s="1" t="s">
        <v>9</v>
      </c>
      <c r="B84" s="1" t="s">
        <v>36</v>
      </c>
      <c r="C84" s="1" t="s">
        <v>37</v>
      </c>
      <c r="E84" s="1" t="s">
        <v>373</v>
      </c>
      <c r="F84" s="1" t="s">
        <v>372</v>
      </c>
      <c r="G84" s="1" t="s">
        <v>373</v>
      </c>
      <c r="H84" s="1" t="s">
        <v>665</v>
      </c>
      <c r="I84" s="13">
        <v>4</v>
      </c>
      <c r="J84" s="13">
        <v>8</v>
      </c>
      <c r="K84" s="13">
        <v>3</v>
      </c>
      <c r="L84" s="13">
        <f>AVERAGE(Table1[[#This Row],[2020-21]:[2022-23]])</f>
        <v>5</v>
      </c>
      <c r="M84" s="13">
        <f>Table1[[#This Row],[2022-23]]-Table1[[#This Row],[2021-22]]</f>
        <v>-5</v>
      </c>
      <c r="N84" s="14">
        <f>IF(Table1[[#This Row],[2021-22]]=0," ",Table1[[#This Row],[Last 2-Year Change]]/Table1[[#This Row],[2021-22]])</f>
        <v>-0.625</v>
      </c>
    </row>
    <row r="85" spans="1:14" x14ac:dyDescent="0.25">
      <c r="A85" s="1" t="s">
        <v>9</v>
      </c>
      <c r="B85" s="1" t="s">
        <v>70</v>
      </c>
      <c r="C85" s="1" t="s">
        <v>71</v>
      </c>
      <c r="E85" s="1" t="s">
        <v>71</v>
      </c>
      <c r="F85" s="1" t="s">
        <v>563</v>
      </c>
      <c r="G85" s="1" t="s">
        <v>71</v>
      </c>
      <c r="H85" s="1" t="s">
        <v>665</v>
      </c>
      <c r="I85" s="13">
        <v>6</v>
      </c>
      <c r="J85" s="13">
        <v>6</v>
      </c>
      <c r="K85" s="13">
        <v>3</v>
      </c>
      <c r="L85" s="13">
        <f>AVERAGE(Table1[[#This Row],[2020-21]:[2022-23]])</f>
        <v>5</v>
      </c>
      <c r="M85" s="13">
        <f>Table1[[#This Row],[2022-23]]-Table1[[#This Row],[2021-22]]</f>
        <v>-3</v>
      </c>
      <c r="N85" s="14">
        <f>IF(Table1[[#This Row],[2021-22]]=0," ",Table1[[#This Row],[Last 2-Year Change]]/Table1[[#This Row],[2021-22]])</f>
        <v>-0.5</v>
      </c>
    </row>
    <row r="86" spans="1:14" x14ac:dyDescent="0.25">
      <c r="A86" s="1" t="s">
        <v>15</v>
      </c>
      <c r="B86" s="1" t="s">
        <v>32</v>
      </c>
      <c r="C86" s="1" t="s">
        <v>33</v>
      </c>
      <c r="E86" s="1" t="s">
        <v>658</v>
      </c>
      <c r="F86" s="1" t="s">
        <v>316</v>
      </c>
      <c r="G86" s="1" t="s">
        <v>106</v>
      </c>
      <c r="H86" s="1" t="s">
        <v>655</v>
      </c>
      <c r="I86" s="13">
        <v>3</v>
      </c>
      <c r="J86" s="13">
        <v>4</v>
      </c>
      <c r="K86" s="13">
        <v>7</v>
      </c>
      <c r="L86" s="13">
        <f>AVERAGE(Table1[[#This Row],[2020-21]:[2022-23]])</f>
        <v>4.666666666666667</v>
      </c>
      <c r="M86" s="13">
        <f>Table1[[#This Row],[2022-23]]-Table1[[#This Row],[2021-22]]</f>
        <v>3</v>
      </c>
      <c r="N86" s="14">
        <f>IF(Table1[[#This Row],[2021-22]]=0," ",Table1[[#This Row],[Last 2-Year Change]]/Table1[[#This Row],[2021-22]])</f>
        <v>0.75</v>
      </c>
    </row>
    <row r="87" spans="1:14" x14ac:dyDescent="0.25">
      <c r="A87" s="1" t="s">
        <v>9</v>
      </c>
      <c r="B87" s="1" t="s">
        <v>539</v>
      </c>
      <c r="C87" s="1" t="s">
        <v>540</v>
      </c>
      <c r="E87" s="1" t="s">
        <v>543</v>
      </c>
      <c r="F87" s="1" t="s">
        <v>542</v>
      </c>
      <c r="G87" s="1" t="s">
        <v>543</v>
      </c>
      <c r="H87" s="1" t="s">
        <v>663</v>
      </c>
      <c r="I87" s="13">
        <v>6</v>
      </c>
      <c r="J87" s="13">
        <v>7</v>
      </c>
      <c r="K87" s="13">
        <v>1</v>
      </c>
      <c r="L87" s="13">
        <f>AVERAGE(Table1[[#This Row],[2020-21]:[2022-23]])</f>
        <v>4.666666666666667</v>
      </c>
      <c r="M87" s="13">
        <f>Table1[[#This Row],[2022-23]]-Table1[[#This Row],[2021-22]]</f>
        <v>-6</v>
      </c>
      <c r="N87" s="14">
        <f>IF(Table1[[#This Row],[2021-22]]=0," ",Table1[[#This Row],[Last 2-Year Change]]/Table1[[#This Row],[2021-22]])</f>
        <v>-0.8571428571428571</v>
      </c>
    </row>
    <row r="88" spans="1:14" x14ac:dyDescent="0.25">
      <c r="A88" s="1" t="s">
        <v>10</v>
      </c>
      <c r="B88" s="1" t="s">
        <v>434</v>
      </c>
      <c r="C88" s="1" t="s">
        <v>435</v>
      </c>
      <c r="D88" s="1" t="s">
        <v>651</v>
      </c>
      <c r="E88" s="1" t="s">
        <v>438</v>
      </c>
      <c r="F88" s="1" t="s">
        <v>441</v>
      </c>
      <c r="G88" s="1" t="s">
        <v>438</v>
      </c>
      <c r="H88" s="1" t="s">
        <v>676</v>
      </c>
      <c r="I88" s="13">
        <v>0</v>
      </c>
      <c r="J88" s="13">
        <v>14</v>
      </c>
      <c r="K88" s="13">
        <v>0</v>
      </c>
      <c r="L88" s="13">
        <f>AVERAGE(Table1[[#This Row],[2020-21]:[2022-23]])</f>
        <v>4.666666666666667</v>
      </c>
      <c r="M88" s="13">
        <f>Table1[[#This Row],[2022-23]]-Table1[[#This Row],[2021-22]]</f>
        <v>-14</v>
      </c>
      <c r="N88" s="14">
        <f>IF(Table1[[#This Row],[2021-22]]=0," ",Table1[[#This Row],[Last 2-Year Change]]/Table1[[#This Row],[2021-22]])</f>
        <v>-1</v>
      </c>
    </row>
    <row r="89" spans="1:14" x14ac:dyDescent="0.25">
      <c r="A89" s="1" t="s">
        <v>94</v>
      </c>
      <c r="B89" s="1" t="s">
        <v>38</v>
      </c>
      <c r="C89" s="1" t="s">
        <v>39</v>
      </c>
      <c r="D89" s="1" t="s">
        <v>651</v>
      </c>
      <c r="E89" s="1" t="s">
        <v>700</v>
      </c>
      <c r="F89" s="1" t="s">
        <v>391</v>
      </c>
      <c r="G89" s="1" t="s">
        <v>392</v>
      </c>
      <c r="H89" s="1" t="s">
        <v>694</v>
      </c>
      <c r="I89" s="13">
        <v>5</v>
      </c>
      <c r="J89" s="13">
        <v>5</v>
      </c>
      <c r="K89" s="13">
        <v>4</v>
      </c>
      <c r="L89" s="13">
        <f>AVERAGE(Table1[[#This Row],[2020-21]:[2022-23]])</f>
        <v>4.666666666666667</v>
      </c>
      <c r="M89" s="13">
        <f>Table1[[#This Row],[2022-23]]-Table1[[#This Row],[2021-22]]</f>
        <v>-1</v>
      </c>
      <c r="N89" s="14">
        <f>IF(Table1[[#This Row],[2021-22]]=0," ",Table1[[#This Row],[Last 2-Year Change]]/Table1[[#This Row],[2021-22]])</f>
        <v>-0.2</v>
      </c>
    </row>
    <row r="90" spans="1:14" x14ac:dyDescent="0.25">
      <c r="A90" s="1" t="s">
        <v>9</v>
      </c>
      <c r="B90" s="1" t="s">
        <v>107</v>
      </c>
      <c r="C90" s="1" t="s">
        <v>108</v>
      </c>
      <c r="E90" s="1" t="s">
        <v>108</v>
      </c>
      <c r="F90" s="1" t="s">
        <v>397</v>
      </c>
      <c r="G90" s="1" t="s">
        <v>108</v>
      </c>
      <c r="H90" s="1" t="s">
        <v>665</v>
      </c>
      <c r="I90" s="13">
        <v>7</v>
      </c>
      <c r="J90" s="13">
        <v>4</v>
      </c>
      <c r="K90" s="13">
        <v>2</v>
      </c>
      <c r="L90" s="13">
        <f>AVERAGE(Table1[[#This Row],[2020-21]:[2022-23]])</f>
        <v>4.333333333333333</v>
      </c>
      <c r="M90" s="13">
        <f>Table1[[#This Row],[2022-23]]-Table1[[#This Row],[2021-22]]</f>
        <v>-2</v>
      </c>
      <c r="N90" s="14">
        <f>IF(Table1[[#This Row],[2021-22]]=0," ",Table1[[#This Row],[Last 2-Year Change]]/Table1[[#This Row],[2021-22]])</f>
        <v>-0.5</v>
      </c>
    </row>
    <row r="91" spans="1:14" x14ac:dyDescent="0.25">
      <c r="A91" s="1" t="s">
        <v>10</v>
      </c>
      <c r="B91" s="1" t="s">
        <v>34</v>
      </c>
      <c r="C91" s="1" t="s">
        <v>35</v>
      </c>
      <c r="E91" s="1" t="s">
        <v>333</v>
      </c>
      <c r="F91" s="1" t="s">
        <v>332</v>
      </c>
      <c r="G91" s="1" t="s">
        <v>333</v>
      </c>
      <c r="H91" s="1" t="s">
        <v>678</v>
      </c>
      <c r="I91" s="13">
        <v>4</v>
      </c>
      <c r="J91" s="13">
        <v>4</v>
      </c>
      <c r="K91" s="13">
        <v>5</v>
      </c>
      <c r="L91" s="13">
        <f>AVERAGE(Table1[[#This Row],[2020-21]:[2022-23]])</f>
        <v>4.333333333333333</v>
      </c>
      <c r="M91" s="13">
        <f>Table1[[#This Row],[2022-23]]-Table1[[#This Row],[2021-22]]</f>
        <v>1</v>
      </c>
      <c r="N91" s="14">
        <f>IF(Table1[[#This Row],[2021-22]]=0," ",Table1[[#This Row],[Last 2-Year Change]]/Table1[[#This Row],[2021-22]])</f>
        <v>0.25</v>
      </c>
    </row>
    <row r="92" spans="1:14" x14ac:dyDescent="0.25">
      <c r="A92" s="1" t="s">
        <v>9</v>
      </c>
      <c r="B92" s="1" t="s">
        <v>48</v>
      </c>
      <c r="C92" s="1" t="s">
        <v>49</v>
      </c>
      <c r="E92" s="1" t="s">
        <v>49</v>
      </c>
      <c r="F92" s="1" t="s">
        <v>508</v>
      </c>
      <c r="G92" s="1" t="s">
        <v>49</v>
      </c>
      <c r="H92" s="1" t="s">
        <v>665</v>
      </c>
      <c r="I92" s="13">
        <v>4</v>
      </c>
      <c r="J92" s="13">
        <v>5</v>
      </c>
      <c r="K92" s="13">
        <v>3</v>
      </c>
      <c r="L92" s="13">
        <f>AVERAGE(Table1[[#This Row],[2020-21]:[2022-23]])</f>
        <v>4</v>
      </c>
      <c r="M92" s="13">
        <f>Table1[[#This Row],[2022-23]]-Table1[[#This Row],[2021-22]]</f>
        <v>-2</v>
      </c>
      <c r="N92" s="14">
        <f>IF(Table1[[#This Row],[2021-22]]=0," ",Table1[[#This Row],[Last 2-Year Change]]/Table1[[#This Row],[2021-22]])</f>
        <v>-0.4</v>
      </c>
    </row>
    <row r="93" spans="1:14" x14ac:dyDescent="0.25">
      <c r="A93" s="1" t="s">
        <v>94</v>
      </c>
      <c r="B93" s="1" t="s">
        <v>123</v>
      </c>
      <c r="C93" s="1" t="s">
        <v>124</v>
      </c>
      <c r="D93" s="1" t="s">
        <v>651</v>
      </c>
      <c r="E93" s="1" t="s">
        <v>130</v>
      </c>
      <c r="F93" s="1" t="s">
        <v>129</v>
      </c>
      <c r="G93" s="1" t="s">
        <v>130</v>
      </c>
      <c r="H93" s="1" t="s">
        <v>694</v>
      </c>
      <c r="I93" s="13">
        <v>0</v>
      </c>
      <c r="J93" s="13">
        <v>4</v>
      </c>
      <c r="K93" s="13">
        <v>8</v>
      </c>
      <c r="L93" s="13">
        <f>AVERAGE(Table1[[#This Row],[2020-21]:[2022-23]])</f>
        <v>4</v>
      </c>
      <c r="M93" s="13">
        <f>Table1[[#This Row],[2022-23]]-Table1[[#This Row],[2021-22]]</f>
        <v>4</v>
      </c>
      <c r="N93" s="14">
        <f>IF(Table1[[#This Row],[2021-22]]=0," ",Table1[[#This Row],[Last 2-Year Change]]/Table1[[#This Row],[2021-22]])</f>
        <v>1</v>
      </c>
    </row>
    <row r="94" spans="1:14" x14ac:dyDescent="0.25">
      <c r="A94" s="1" t="s">
        <v>28</v>
      </c>
      <c r="B94" s="1" t="s">
        <v>110</v>
      </c>
      <c r="C94" s="1" t="s">
        <v>111</v>
      </c>
      <c r="E94" s="1" t="s">
        <v>632</v>
      </c>
      <c r="I94" s="13">
        <v>0</v>
      </c>
      <c r="J94" s="13">
        <v>0</v>
      </c>
      <c r="K94" s="13">
        <v>12</v>
      </c>
      <c r="L94" s="13">
        <f>AVERAGE(Table1[[#This Row],[2020-21]:[2022-23]])</f>
        <v>4</v>
      </c>
      <c r="M94" s="13">
        <f>Table1[[#This Row],[2022-23]]-Table1[[#This Row],[2021-22]]</f>
        <v>12</v>
      </c>
      <c r="N94" s="14" t="str">
        <f>IF(Table1[[#This Row],[2021-22]]=0," ",Table1[[#This Row],[Last 2-Year Change]]/Table1[[#This Row],[2021-22]])</f>
        <v xml:space="preserve"> </v>
      </c>
    </row>
    <row r="95" spans="1:14" x14ac:dyDescent="0.25">
      <c r="A95" s="1" t="s">
        <v>15</v>
      </c>
      <c r="B95" s="1" t="s">
        <v>29</v>
      </c>
      <c r="C95" s="1" t="s">
        <v>30</v>
      </c>
      <c r="E95" s="1" t="s">
        <v>104</v>
      </c>
      <c r="F95" s="1" t="s">
        <v>314</v>
      </c>
      <c r="G95" s="1" t="s">
        <v>31</v>
      </c>
      <c r="H95" s="1" t="s">
        <v>655</v>
      </c>
      <c r="I95" s="13">
        <v>6</v>
      </c>
      <c r="J95" s="13">
        <v>3</v>
      </c>
      <c r="K95" s="13">
        <v>2</v>
      </c>
      <c r="L95" s="13">
        <f>AVERAGE(Table1[[#This Row],[2020-21]:[2022-23]])</f>
        <v>3.6666666666666665</v>
      </c>
      <c r="M95" s="13">
        <f>Table1[[#This Row],[2022-23]]-Table1[[#This Row],[2021-22]]</f>
        <v>-1</v>
      </c>
      <c r="N95" s="14">
        <f>IF(Table1[[#This Row],[2021-22]]=0," ",Table1[[#This Row],[Last 2-Year Change]]/Table1[[#This Row],[2021-22]])</f>
        <v>-0.33333333333333331</v>
      </c>
    </row>
    <row r="96" spans="1:14" x14ac:dyDescent="0.25">
      <c r="A96" s="1" t="s">
        <v>15</v>
      </c>
      <c r="B96" s="1" t="s">
        <v>360</v>
      </c>
      <c r="C96" s="1" t="s">
        <v>361</v>
      </c>
      <c r="E96" s="1" t="s">
        <v>367</v>
      </c>
      <c r="F96" s="1" t="s">
        <v>363</v>
      </c>
      <c r="G96" s="1" t="s">
        <v>364</v>
      </c>
      <c r="H96" s="1" t="s">
        <v>655</v>
      </c>
      <c r="I96" s="13">
        <v>5</v>
      </c>
      <c r="J96" s="13">
        <v>2</v>
      </c>
      <c r="K96" s="13">
        <v>4</v>
      </c>
      <c r="L96" s="13">
        <f>AVERAGE(Table1[[#This Row],[2020-21]:[2022-23]])</f>
        <v>3.6666666666666665</v>
      </c>
      <c r="M96" s="13">
        <f>Table1[[#This Row],[2022-23]]-Table1[[#This Row],[2021-22]]</f>
        <v>2</v>
      </c>
      <c r="N96" s="14">
        <f>IF(Table1[[#This Row],[2021-22]]=0," ",Table1[[#This Row],[Last 2-Year Change]]/Table1[[#This Row],[2021-22]])</f>
        <v>1</v>
      </c>
    </row>
    <row r="97" spans="1:14" x14ac:dyDescent="0.25">
      <c r="A97" s="1" t="s">
        <v>15</v>
      </c>
      <c r="B97" s="1" t="s">
        <v>54</v>
      </c>
      <c r="C97" s="1" t="s">
        <v>55</v>
      </c>
      <c r="E97" s="1" t="s">
        <v>55</v>
      </c>
      <c r="F97" s="1" t="s">
        <v>521</v>
      </c>
      <c r="G97" s="1" t="s">
        <v>56</v>
      </c>
      <c r="H97" s="1" t="s">
        <v>655</v>
      </c>
      <c r="I97" s="13">
        <v>4</v>
      </c>
      <c r="J97" s="13">
        <v>4</v>
      </c>
      <c r="K97" s="13">
        <v>3</v>
      </c>
      <c r="L97" s="13">
        <f>AVERAGE(Table1[[#This Row],[2020-21]:[2022-23]])</f>
        <v>3.6666666666666665</v>
      </c>
      <c r="M97" s="13">
        <f>Table1[[#This Row],[2022-23]]-Table1[[#This Row],[2021-22]]</f>
        <v>-1</v>
      </c>
      <c r="N97" s="14">
        <f>IF(Table1[[#This Row],[2021-22]]=0," ",Table1[[#This Row],[Last 2-Year Change]]/Table1[[#This Row],[2021-22]])</f>
        <v>-0.25</v>
      </c>
    </row>
    <row r="98" spans="1:14" x14ac:dyDescent="0.25">
      <c r="A98" s="1" t="s">
        <v>10</v>
      </c>
      <c r="B98" s="1" t="s">
        <v>226</v>
      </c>
      <c r="C98" s="1" t="s">
        <v>227</v>
      </c>
      <c r="D98" s="1" t="s">
        <v>651</v>
      </c>
      <c r="E98" s="1" t="s">
        <v>230</v>
      </c>
      <c r="F98" s="1" t="s">
        <v>229</v>
      </c>
      <c r="G98" s="1" t="s">
        <v>230</v>
      </c>
      <c r="H98" s="1" t="s">
        <v>678</v>
      </c>
      <c r="I98" s="13">
        <v>3</v>
      </c>
      <c r="J98" s="13">
        <v>1</v>
      </c>
      <c r="K98" s="13">
        <v>7</v>
      </c>
      <c r="L98" s="13">
        <f>AVERAGE(Table1[[#This Row],[2020-21]:[2022-23]])</f>
        <v>3.6666666666666665</v>
      </c>
      <c r="M98" s="13">
        <f>Table1[[#This Row],[2022-23]]-Table1[[#This Row],[2021-22]]</f>
        <v>6</v>
      </c>
      <c r="N98" s="14">
        <f>IF(Table1[[#This Row],[2021-22]]=0," ",Table1[[#This Row],[Last 2-Year Change]]/Table1[[#This Row],[2021-22]])</f>
        <v>6</v>
      </c>
    </row>
    <row r="99" spans="1:14" x14ac:dyDescent="0.25">
      <c r="A99" s="1" t="s">
        <v>15</v>
      </c>
      <c r="B99" s="1" t="s">
        <v>606</v>
      </c>
      <c r="C99" s="1" t="s">
        <v>85</v>
      </c>
      <c r="E99" s="1" t="s">
        <v>85</v>
      </c>
      <c r="F99" s="1" t="s">
        <v>608</v>
      </c>
      <c r="G99" s="1" t="s">
        <v>609</v>
      </c>
      <c r="H99" s="1" t="s">
        <v>655</v>
      </c>
      <c r="I99" s="13">
        <v>3</v>
      </c>
      <c r="J99" s="13">
        <v>3</v>
      </c>
      <c r="K99" s="13">
        <v>4</v>
      </c>
      <c r="L99" s="13">
        <f>AVERAGE(Table1[[#This Row],[2020-21]:[2022-23]])</f>
        <v>3.3333333333333335</v>
      </c>
      <c r="M99" s="13">
        <f>Table1[[#This Row],[2022-23]]-Table1[[#This Row],[2021-22]]</f>
        <v>1</v>
      </c>
      <c r="N99" s="14">
        <f>IF(Table1[[#This Row],[2021-22]]=0," ",Table1[[#This Row],[Last 2-Year Change]]/Table1[[#This Row],[2021-22]])</f>
        <v>0.33333333333333331</v>
      </c>
    </row>
    <row r="100" spans="1:14" x14ac:dyDescent="0.25">
      <c r="A100" s="1" t="s">
        <v>9</v>
      </c>
      <c r="B100" s="1" t="s">
        <v>628</v>
      </c>
      <c r="C100" s="1" t="s">
        <v>59</v>
      </c>
      <c r="E100" s="1" t="s">
        <v>664</v>
      </c>
      <c r="F100" s="1" t="s">
        <v>630</v>
      </c>
      <c r="G100" s="1" t="s">
        <v>59</v>
      </c>
      <c r="H100" s="1" t="s">
        <v>665</v>
      </c>
      <c r="I100" s="13">
        <v>2</v>
      </c>
      <c r="J100" s="13">
        <v>5</v>
      </c>
      <c r="K100" s="13">
        <v>3</v>
      </c>
      <c r="L100" s="13">
        <f>AVERAGE(Table1[[#This Row],[2020-21]:[2022-23]])</f>
        <v>3.3333333333333335</v>
      </c>
      <c r="M100" s="13">
        <f>Table1[[#This Row],[2022-23]]-Table1[[#This Row],[2021-22]]</f>
        <v>-2</v>
      </c>
      <c r="N100" s="14">
        <f>IF(Table1[[#This Row],[2021-22]]=0," ",Table1[[#This Row],[Last 2-Year Change]]/Table1[[#This Row],[2021-22]])</f>
        <v>-0.4</v>
      </c>
    </row>
    <row r="101" spans="1:14" x14ac:dyDescent="0.25">
      <c r="A101" s="1" t="s">
        <v>9</v>
      </c>
      <c r="B101" s="1" t="s">
        <v>34</v>
      </c>
      <c r="C101" s="1" t="s">
        <v>35</v>
      </c>
      <c r="E101" s="1" t="s">
        <v>330</v>
      </c>
      <c r="F101" s="1" t="s">
        <v>329</v>
      </c>
      <c r="G101" s="1" t="s">
        <v>330</v>
      </c>
      <c r="H101" s="1" t="s">
        <v>665</v>
      </c>
      <c r="I101" s="13">
        <v>5</v>
      </c>
      <c r="J101" s="13">
        <v>3</v>
      </c>
      <c r="K101" s="13">
        <v>2</v>
      </c>
      <c r="L101" s="13">
        <f>AVERAGE(Table1[[#This Row],[2020-21]:[2022-23]])</f>
        <v>3.3333333333333335</v>
      </c>
      <c r="M101" s="13">
        <f>Table1[[#This Row],[2022-23]]-Table1[[#This Row],[2021-22]]</f>
        <v>-1</v>
      </c>
      <c r="N101" s="14">
        <f>IF(Table1[[#This Row],[2021-22]]=0," ",Table1[[#This Row],[Last 2-Year Change]]/Table1[[#This Row],[2021-22]])</f>
        <v>-0.33333333333333331</v>
      </c>
    </row>
    <row r="102" spans="1:14" x14ac:dyDescent="0.25">
      <c r="A102" s="1" t="s">
        <v>9</v>
      </c>
      <c r="B102" s="1" t="s">
        <v>434</v>
      </c>
      <c r="C102" s="1" t="s">
        <v>435</v>
      </c>
      <c r="D102" s="1" t="s">
        <v>651</v>
      </c>
      <c r="E102" s="1" t="s">
        <v>438</v>
      </c>
      <c r="F102" s="1" t="s">
        <v>437</v>
      </c>
      <c r="G102" s="1" t="s">
        <v>438</v>
      </c>
      <c r="H102" s="1" t="s">
        <v>663</v>
      </c>
      <c r="I102" s="13">
        <v>0</v>
      </c>
      <c r="J102" s="13">
        <v>10</v>
      </c>
      <c r="K102" s="13">
        <v>0</v>
      </c>
      <c r="L102" s="13">
        <f>AVERAGE(Table1[[#This Row],[2020-21]:[2022-23]])</f>
        <v>3.3333333333333335</v>
      </c>
      <c r="M102" s="13">
        <f>Table1[[#This Row],[2022-23]]-Table1[[#This Row],[2021-22]]</f>
        <v>-10</v>
      </c>
      <c r="N102" s="14">
        <f>IF(Table1[[#This Row],[2021-22]]=0," ",Table1[[#This Row],[Last 2-Year Change]]/Table1[[#This Row],[2021-22]])</f>
        <v>-1</v>
      </c>
    </row>
    <row r="103" spans="1:14" x14ac:dyDescent="0.25">
      <c r="A103" s="1" t="s">
        <v>10</v>
      </c>
      <c r="B103" s="1" t="s">
        <v>434</v>
      </c>
      <c r="C103" s="1" t="s">
        <v>435</v>
      </c>
      <c r="D103" s="1" t="s">
        <v>651</v>
      </c>
      <c r="E103" s="1" t="s">
        <v>438</v>
      </c>
      <c r="F103" s="1" t="s">
        <v>442</v>
      </c>
      <c r="G103" s="1" t="s">
        <v>438</v>
      </c>
      <c r="H103" s="1" t="s">
        <v>676</v>
      </c>
      <c r="I103" s="13">
        <v>1</v>
      </c>
      <c r="J103" s="13">
        <v>0</v>
      </c>
      <c r="K103" s="13">
        <v>9</v>
      </c>
      <c r="L103" s="13">
        <f>AVERAGE(Table1[[#This Row],[2020-21]:[2022-23]])</f>
        <v>3.3333333333333335</v>
      </c>
      <c r="M103" s="13">
        <f>Table1[[#This Row],[2022-23]]-Table1[[#This Row],[2021-22]]</f>
        <v>9</v>
      </c>
      <c r="N103" s="14" t="str">
        <f>IF(Table1[[#This Row],[2021-22]]=0," ",Table1[[#This Row],[Last 2-Year Change]]/Table1[[#This Row],[2021-22]])</f>
        <v xml:space="preserve"> </v>
      </c>
    </row>
    <row r="104" spans="1:14" x14ac:dyDescent="0.25">
      <c r="A104" s="1" t="s">
        <v>10</v>
      </c>
      <c r="B104" s="1" t="s">
        <v>449</v>
      </c>
      <c r="C104" s="1" t="s">
        <v>450</v>
      </c>
      <c r="D104" s="1" t="s">
        <v>651</v>
      </c>
      <c r="E104" s="1" t="s">
        <v>450</v>
      </c>
      <c r="F104" s="1" t="s">
        <v>454</v>
      </c>
      <c r="G104" s="1" t="s">
        <v>450</v>
      </c>
      <c r="H104" s="1" t="s">
        <v>676</v>
      </c>
      <c r="I104" s="13">
        <v>4</v>
      </c>
      <c r="J104" s="13">
        <v>4</v>
      </c>
      <c r="K104" s="13">
        <v>2</v>
      </c>
      <c r="L104" s="13">
        <f>AVERAGE(Table1[[#This Row],[2020-21]:[2022-23]])</f>
        <v>3.3333333333333335</v>
      </c>
      <c r="M104" s="13">
        <f>Table1[[#This Row],[2022-23]]-Table1[[#This Row],[2021-22]]</f>
        <v>-2</v>
      </c>
      <c r="N104" s="14">
        <f>IF(Table1[[#This Row],[2021-22]]=0," ",Table1[[#This Row],[Last 2-Year Change]]/Table1[[#This Row],[2021-22]])</f>
        <v>-0.5</v>
      </c>
    </row>
    <row r="105" spans="1:14" x14ac:dyDescent="0.25">
      <c r="A105" s="1" t="s">
        <v>94</v>
      </c>
      <c r="B105" s="1" t="s">
        <v>455</v>
      </c>
      <c r="C105" s="1" t="s">
        <v>456</v>
      </c>
      <c r="D105" s="1" t="s">
        <v>651</v>
      </c>
      <c r="E105" s="1" t="s">
        <v>459</v>
      </c>
      <c r="F105" s="1" t="s">
        <v>458</v>
      </c>
      <c r="G105" s="1" t="s">
        <v>459</v>
      </c>
      <c r="H105" s="1" t="s">
        <v>694</v>
      </c>
      <c r="I105" s="13">
        <v>0</v>
      </c>
      <c r="J105" s="13">
        <v>0</v>
      </c>
      <c r="K105" s="13">
        <v>10</v>
      </c>
      <c r="L105" s="13">
        <f>AVERAGE(Table1[[#This Row],[2020-21]:[2022-23]])</f>
        <v>3.3333333333333335</v>
      </c>
      <c r="M105" s="13">
        <f>Table1[[#This Row],[2022-23]]-Table1[[#This Row],[2021-22]]</f>
        <v>10</v>
      </c>
      <c r="N105" s="14" t="str">
        <f>IF(Table1[[#This Row],[2021-22]]=0," ",Table1[[#This Row],[Last 2-Year Change]]/Table1[[#This Row],[2021-22]])</f>
        <v xml:space="preserve"> </v>
      </c>
    </row>
    <row r="106" spans="1:14" x14ac:dyDescent="0.25">
      <c r="A106" s="1" t="s">
        <v>9</v>
      </c>
      <c r="B106" s="1" t="s">
        <v>531</v>
      </c>
      <c r="C106" s="1" t="s">
        <v>532</v>
      </c>
      <c r="E106" s="1" t="s">
        <v>538</v>
      </c>
      <c r="F106" s="1" t="s">
        <v>537</v>
      </c>
      <c r="G106" s="1" t="s">
        <v>538</v>
      </c>
      <c r="H106" s="1" t="s">
        <v>663</v>
      </c>
      <c r="I106" s="13">
        <v>3</v>
      </c>
      <c r="J106" s="13">
        <v>3</v>
      </c>
      <c r="K106" s="13">
        <v>3</v>
      </c>
      <c r="L106" s="13">
        <f>AVERAGE(Table1[[#This Row],[2020-21]:[2022-23]])</f>
        <v>3</v>
      </c>
      <c r="M106" s="13">
        <f>Table1[[#This Row],[2022-23]]-Table1[[#This Row],[2021-22]]</f>
        <v>0</v>
      </c>
      <c r="N106" s="14">
        <f>IF(Table1[[#This Row],[2021-22]]=0," ",Table1[[#This Row],[Last 2-Year Change]]/Table1[[#This Row],[2021-22]])</f>
        <v>0</v>
      </c>
    </row>
    <row r="107" spans="1:14" x14ac:dyDescent="0.25">
      <c r="A107" s="1" t="s">
        <v>10</v>
      </c>
      <c r="B107" s="1" t="s">
        <v>212</v>
      </c>
      <c r="C107" s="1" t="s">
        <v>213</v>
      </c>
      <c r="D107" s="1" t="s">
        <v>651</v>
      </c>
      <c r="E107" s="1" t="s">
        <v>225</v>
      </c>
      <c r="F107" s="1" t="s">
        <v>224</v>
      </c>
      <c r="G107" s="1" t="s">
        <v>225</v>
      </c>
      <c r="H107" s="1" t="s">
        <v>678</v>
      </c>
      <c r="I107" s="13">
        <v>7</v>
      </c>
      <c r="J107" s="13">
        <v>1</v>
      </c>
      <c r="K107" s="13">
        <v>1</v>
      </c>
      <c r="L107" s="13">
        <f>AVERAGE(Table1[[#This Row],[2020-21]:[2022-23]])</f>
        <v>3</v>
      </c>
      <c r="M107" s="13">
        <f>Table1[[#This Row],[2022-23]]-Table1[[#This Row],[2021-22]]</f>
        <v>0</v>
      </c>
      <c r="N107" s="14">
        <f>IF(Table1[[#This Row],[2021-22]]=0," ",Table1[[#This Row],[Last 2-Year Change]]/Table1[[#This Row],[2021-22]])</f>
        <v>0</v>
      </c>
    </row>
    <row r="108" spans="1:14" x14ac:dyDescent="0.25">
      <c r="A108" s="1" t="s">
        <v>94</v>
      </c>
      <c r="B108" s="1" t="s">
        <v>245</v>
      </c>
      <c r="C108" s="1" t="s">
        <v>246</v>
      </c>
      <c r="D108" s="1" t="s">
        <v>651</v>
      </c>
      <c r="E108" s="1" t="s">
        <v>699</v>
      </c>
      <c r="F108" s="1" t="s">
        <v>251</v>
      </c>
      <c r="G108" s="1" t="s">
        <v>252</v>
      </c>
      <c r="H108" s="1" t="s">
        <v>694</v>
      </c>
      <c r="I108" s="13">
        <v>0</v>
      </c>
      <c r="J108" s="13">
        <v>9</v>
      </c>
      <c r="K108" s="13">
        <v>0</v>
      </c>
      <c r="L108" s="13">
        <f>AVERAGE(Table1[[#This Row],[2020-21]:[2022-23]])</f>
        <v>3</v>
      </c>
      <c r="M108" s="13">
        <f>Table1[[#This Row],[2022-23]]-Table1[[#This Row],[2021-22]]</f>
        <v>-9</v>
      </c>
      <c r="N108" s="14">
        <f>IF(Table1[[#This Row],[2021-22]]=0," ",Table1[[#This Row],[Last 2-Year Change]]/Table1[[#This Row],[2021-22]])</f>
        <v>-1</v>
      </c>
    </row>
    <row r="109" spans="1:14" x14ac:dyDescent="0.25">
      <c r="A109" s="1" t="s">
        <v>28</v>
      </c>
      <c r="B109" s="1" t="s">
        <v>112</v>
      </c>
      <c r="C109" s="1" t="s">
        <v>113</v>
      </c>
      <c r="E109" s="1" t="s">
        <v>634</v>
      </c>
      <c r="I109" s="13">
        <v>2</v>
      </c>
      <c r="J109" s="13">
        <v>0</v>
      </c>
      <c r="K109" s="13">
        <v>7</v>
      </c>
      <c r="L109" s="13">
        <f>AVERAGE(Table1[[#This Row],[2020-21]:[2022-23]])</f>
        <v>3</v>
      </c>
      <c r="M109" s="13">
        <f>Table1[[#This Row],[2022-23]]-Table1[[#This Row],[2021-22]]</f>
        <v>7</v>
      </c>
      <c r="N109" s="14" t="str">
        <f>IF(Table1[[#This Row],[2021-22]]=0," ",Table1[[#This Row],[Last 2-Year Change]]/Table1[[#This Row],[2021-22]])</f>
        <v xml:space="preserve"> </v>
      </c>
    </row>
    <row r="110" spans="1:14" x14ac:dyDescent="0.25">
      <c r="A110" s="1" t="s">
        <v>10</v>
      </c>
      <c r="B110" s="1" t="s">
        <v>38</v>
      </c>
      <c r="C110" s="1" t="s">
        <v>39</v>
      </c>
      <c r="D110" s="1" t="s">
        <v>651</v>
      </c>
      <c r="E110" s="1" t="s">
        <v>671</v>
      </c>
      <c r="F110" s="1" t="s">
        <v>389</v>
      </c>
      <c r="G110" s="1" t="s">
        <v>388</v>
      </c>
      <c r="H110" s="1" t="s">
        <v>676</v>
      </c>
      <c r="I110" s="13">
        <v>4</v>
      </c>
      <c r="J110" s="13">
        <v>1</v>
      </c>
      <c r="K110" s="13">
        <v>3</v>
      </c>
      <c r="L110" s="13">
        <f>AVERAGE(Table1[[#This Row],[2020-21]:[2022-23]])</f>
        <v>2.6666666666666665</v>
      </c>
      <c r="M110" s="13">
        <f>Table1[[#This Row],[2022-23]]-Table1[[#This Row],[2021-22]]</f>
        <v>2</v>
      </c>
      <c r="N110" s="14">
        <f>IF(Table1[[#This Row],[2021-22]]=0," ",Table1[[#This Row],[Last 2-Year Change]]/Table1[[#This Row],[2021-22]])</f>
        <v>2</v>
      </c>
    </row>
    <row r="111" spans="1:14" x14ac:dyDescent="0.25">
      <c r="A111" s="1" t="s">
        <v>10</v>
      </c>
      <c r="B111" s="1" t="s">
        <v>582</v>
      </c>
      <c r="C111" s="1" t="s">
        <v>583</v>
      </c>
      <c r="D111" s="1" t="s">
        <v>651</v>
      </c>
      <c r="E111" s="1" t="s">
        <v>691</v>
      </c>
      <c r="F111" s="1" t="s">
        <v>592</v>
      </c>
      <c r="G111" s="1" t="s">
        <v>593</v>
      </c>
      <c r="H111" s="1" t="s">
        <v>678</v>
      </c>
      <c r="I111" s="13">
        <v>4</v>
      </c>
      <c r="J111" s="13">
        <v>4</v>
      </c>
      <c r="K111" s="13">
        <v>0</v>
      </c>
      <c r="L111" s="13">
        <f>AVERAGE(Table1[[#This Row],[2020-21]:[2022-23]])</f>
        <v>2.6666666666666665</v>
      </c>
      <c r="M111" s="13">
        <f>Table1[[#This Row],[2022-23]]-Table1[[#This Row],[2021-22]]</f>
        <v>-4</v>
      </c>
      <c r="N111" s="14">
        <f>IF(Table1[[#This Row],[2021-22]]=0," ",Table1[[#This Row],[Last 2-Year Change]]/Table1[[#This Row],[2021-22]])</f>
        <v>-1</v>
      </c>
    </row>
    <row r="112" spans="1:14" x14ac:dyDescent="0.25">
      <c r="A112" s="1" t="s">
        <v>15</v>
      </c>
      <c r="B112" s="1" t="s">
        <v>572</v>
      </c>
      <c r="C112" s="1" t="s">
        <v>573</v>
      </c>
      <c r="E112" s="1" t="s">
        <v>573</v>
      </c>
      <c r="F112" s="1" t="s">
        <v>575</v>
      </c>
      <c r="G112" s="1" t="s">
        <v>576</v>
      </c>
      <c r="H112" s="1" t="s">
        <v>655</v>
      </c>
      <c r="I112" s="13">
        <v>1</v>
      </c>
      <c r="J112" s="13">
        <v>2</v>
      </c>
      <c r="K112" s="13">
        <v>4</v>
      </c>
      <c r="L112" s="13">
        <f>AVERAGE(Table1[[#This Row],[2020-21]:[2022-23]])</f>
        <v>2.3333333333333335</v>
      </c>
      <c r="M112" s="13">
        <f>Table1[[#This Row],[2022-23]]-Table1[[#This Row],[2021-22]]</f>
        <v>2</v>
      </c>
      <c r="N112" s="14">
        <f>IF(Table1[[#This Row],[2021-22]]=0," ",Table1[[#This Row],[Last 2-Year Change]]/Table1[[#This Row],[2021-22]])</f>
        <v>1</v>
      </c>
    </row>
    <row r="113" spans="1:14" x14ac:dyDescent="0.25">
      <c r="A113" s="1" t="s">
        <v>9</v>
      </c>
      <c r="B113" s="1" t="s">
        <v>32</v>
      </c>
      <c r="C113" s="1" t="s">
        <v>33</v>
      </c>
      <c r="E113" s="1" t="s">
        <v>104</v>
      </c>
      <c r="F113" s="1" t="s">
        <v>320</v>
      </c>
      <c r="G113" s="1" t="s">
        <v>104</v>
      </c>
      <c r="H113" s="1" t="s">
        <v>665</v>
      </c>
      <c r="I113" s="13">
        <v>2</v>
      </c>
      <c r="J113" s="13">
        <v>1</v>
      </c>
      <c r="K113" s="13">
        <v>4</v>
      </c>
      <c r="L113" s="13">
        <f>AVERAGE(Table1[[#This Row],[2020-21]:[2022-23]])</f>
        <v>2.3333333333333335</v>
      </c>
      <c r="M113" s="13">
        <f>Table1[[#This Row],[2022-23]]-Table1[[#This Row],[2021-22]]</f>
        <v>3</v>
      </c>
      <c r="N113" s="14">
        <f>IF(Table1[[#This Row],[2021-22]]=0," ",Table1[[#This Row],[Last 2-Year Change]]/Table1[[#This Row],[2021-22]])</f>
        <v>3</v>
      </c>
    </row>
    <row r="114" spans="1:14" x14ac:dyDescent="0.25">
      <c r="A114" s="1" t="s">
        <v>9</v>
      </c>
      <c r="B114" s="1" t="s">
        <v>434</v>
      </c>
      <c r="C114" s="1" t="s">
        <v>435</v>
      </c>
      <c r="D114" s="1" t="s">
        <v>651</v>
      </c>
      <c r="E114" s="1" t="s">
        <v>438</v>
      </c>
      <c r="F114" s="1" t="s">
        <v>439</v>
      </c>
      <c r="G114" s="1" t="s">
        <v>438</v>
      </c>
      <c r="H114" s="1" t="s">
        <v>663</v>
      </c>
      <c r="I114" s="13">
        <v>3</v>
      </c>
      <c r="J114" s="13">
        <v>0</v>
      </c>
      <c r="K114" s="13">
        <v>4</v>
      </c>
      <c r="L114" s="13">
        <f>AVERAGE(Table1[[#This Row],[2020-21]:[2022-23]])</f>
        <v>2.3333333333333335</v>
      </c>
      <c r="M114" s="13">
        <f>Table1[[#This Row],[2022-23]]-Table1[[#This Row],[2021-22]]</f>
        <v>4</v>
      </c>
      <c r="N114" s="14" t="str">
        <f>IF(Table1[[#This Row],[2021-22]]=0," ",Table1[[#This Row],[Last 2-Year Change]]/Table1[[#This Row],[2021-22]])</f>
        <v xml:space="preserve"> </v>
      </c>
    </row>
    <row r="115" spans="1:14" x14ac:dyDescent="0.25">
      <c r="A115" s="1" t="s">
        <v>9</v>
      </c>
      <c r="B115" s="1" t="s">
        <v>276</v>
      </c>
      <c r="C115" s="1" t="s">
        <v>277</v>
      </c>
      <c r="D115" s="1" t="s">
        <v>651</v>
      </c>
      <c r="E115" s="1" t="s">
        <v>667</v>
      </c>
      <c r="F115" s="1" t="s">
        <v>279</v>
      </c>
      <c r="G115" s="1" t="s">
        <v>280</v>
      </c>
      <c r="H115" s="1" t="s">
        <v>663</v>
      </c>
      <c r="I115" s="13">
        <v>2</v>
      </c>
      <c r="J115" s="13">
        <v>0</v>
      </c>
      <c r="K115" s="13">
        <v>4</v>
      </c>
      <c r="L115" s="13">
        <f>AVERAGE(Table1[[#This Row],[2020-21]:[2022-23]])</f>
        <v>2</v>
      </c>
      <c r="M115" s="13">
        <f>Table1[[#This Row],[2022-23]]-Table1[[#This Row],[2021-22]]</f>
        <v>4</v>
      </c>
      <c r="N115" s="14" t="str">
        <f>IF(Table1[[#This Row],[2021-22]]=0," ",Table1[[#This Row],[Last 2-Year Change]]/Table1[[#This Row],[2021-22]])</f>
        <v xml:space="preserve"> </v>
      </c>
    </row>
    <row r="116" spans="1:14" x14ac:dyDescent="0.25">
      <c r="A116" s="1" t="s">
        <v>9</v>
      </c>
      <c r="B116" s="1" t="s">
        <v>73</v>
      </c>
      <c r="C116" s="1" t="s">
        <v>74</v>
      </c>
      <c r="E116" s="1" t="s">
        <v>74</v>
      </c>
      <c r="F116" s="1" t="s">
        <v>567</v>
      </c>
      <c r="G116" s="1" t="s">
        <v>74</v>
      </c>
      <c r="H116" s="1" t="s">
        <v>665</v>
      </c>
      <c r="I116" s="13">
        <v>3</v>
      </c>
      <c r="J116" s="13">
        <v>2</v>
      </c>
      <c r="K116" s="13">
        <v>1</v>
      </c>
      <c r="L116" s="13">
        <f>AVERAGE(Table1[[#This Row],[2020-21]:[2022-23]])</f>
        <v>2</v>
      </c>
      <c r="M116" s="13">
        <f>Table1[[#This Row],[2022-23]]-Table1[[#This Row],[2021-22]]</f>
        <v>-1</v>
      </c>
      <c r="N116" s="14">
        <f>IF(Table1[[#This Row],[2021-22]]=0," ",Table1[[#This Row],[Last 2-Year Change]]/Table1[[#This Row],[2021-22]])</f>
        <v>-0.5</v>
      </c>
    </row>
    <row r="117" spans="1:14" x14ac:dyDescent="0.25">
      <c r="A117" s="1" t="s">
        <v>10</v>
      </c>
      <c r="B117" s="1" t="s">
        <v>131</v>
      </c>
      <c r="C117" s="1" t="s">
        <v>132</v>
      </c>
      <c r="D117" s="1" t="s">
        <v>651</v>
      </c>
      <c r="E117" s="1" t="s">
        <v>675</v>
      </c>
      <c r="F117" s="1" t="s">
        <v>137</v>
      </c>
      <c r="G117" s="1" t="s">
        <v>138</v>
      </c>
      <c r="H117" s="1" t="s">
        <v>676</v>
      </c>
      <c r="I117" s="13">
        <v>4</v>
      </c>
      <c r="J117" s="13">
        <v>2</v>
      </c>
      <c r="K117" s="13">
        <v>0</v>
      </c>
      <c r="L117" s="13">
        <f>AVERAGE(Table1[[#This Row],[2020-21]:[2022-23]])</f>
        <v>2</v>
      </c>
      <c r="M117" s="13">
        <f>Table1[[#This Row],[2022-23]]-Table1[[#This Row],[2021-22]]</f>
        <v>-2</v>
      </c>
      <c r="N117" s="14">
        <f>IF(Table1[[#This Row],[2021-22]]=0," ",Table1[[#This Row],[Last 2-Year Change]]/Table1[[#This Row],[2021-22]])</f>
        <v>-1</v>
      </c>
    </row>
    <row r="118" spans="1:14" x14ac:dyDescent="0.25">
      <c r="A118" s="1" t="s">
        <v>10</v>
      </c>
      <c r="B118" s="1" t="s">
        <v>334</v>
      </c>
      <c r="C118" s="1" t="s">
        <v>335</v>
      </c>
      <c r="D118" s="1" t="s">
        <v>651</v>
      </c>
      <c r="E118" s="1" t="s">
        <v>338</v>
      </c>
      <c r="F118" s="1" t="s">
        <v>345</v>
      </c>
      <c r="G118" s="1" t="s">
        <v>338</v>
      </c>
      <c r="H118" s="1" t="s">
        <v>676</v>
      </c>
      <c r="I118" s="13">
        <v>4</v>
      </c>
      <c r="J118" s="13">
        <v>0</v>
      </c>
      <c r="K118" s="13">
        <v>2</v>
      </c>
      <c r="L118" s="13">
        <f>AVERAGE(Table1[[#This Row],[2020-21]:[2022-23]])</f>
        <v>2</v>
      </c>
      <c r="M118" s="13">
        <f>Table1[[#This Row],[2022-23]]-Table1[[#This Row],[2021-22]]</f>
        <v>2</v>
      </c>
      <c r="N118" s="14" t="str">
        <f>IF(Table1[[#This Row],[2021-22]]=0," ",Table1[[#This Row],[Last 2-Year Change]]/Table1[[#This Row],[2021-22]])</f>
        <v xml:space="preserve"> </v>
      </c>
    </row>
    <row r="119" spans="1:14" x14ac:dyDescent="0.25">
      <c r="A119" s="1" t="s">
        <v>10</v>
      </c>
      <c r="B119" s="1" t="s">
        <v>334</v>
      </c>
      <c r="C119" s="1" t="s">
        <v>335</v>
      </c>
      <c r="D119" s="1" t="s">
        <v>651</v>
      </c>
      <c r="E119" s="1" t="s">
        <v>684</v>
      </c>
      <c r="F119" s="1" t="s">
        <v>340</v>
      </c>
      <c r="G119" s="1" t="s">
        <v>341</v>
      </c>
      <c r="H119" s="1" t="s">
        <v>678</v>
      </c>
      <c r="I119" s="13">
        <v>3</v>
      </c>
      <c r="J119" s="13">
        <v>2</v>
      </c>
      <c r="K119" s="13">
        <v>1</v>
      </c>
      <c r="L119" s="13">
        <f>AVERAGE(Table1[[#This Row],[2020-21]:[2022-23]])</f>
        <v>2</v>
      </c>
      <c r="M119" s="13">
        <f>Table1[[#This Row],[2022-23]]-Table1[[#This Row],[2021-22]]</f>
        <v>-1</v>
      </c>
      <c r="N119" s="14">
        <f>IF(Table1[[#This Row],[2021-22]]=0," ",Table1[[#This Row],[Last 2-Year Change]]/Table1[[#This Row],[2021-22]])</f>
        <v>-0.5</v>
      </c>
    </row>
    <row r="120" spans="1:14" x14ac:dyDescent="0.25">
      <c r="A120" s="1" t="s">
        <v>9</v>
      </c>
      <c r="B120" s="1" t="s">
        <v>236</v>
      </c>
      <c r="C120" s="1" t="s">
        <v>237</v>
      </c>
      <c r="E120" s="1" t="s">
        <v>237</v>
      </c>
      <c r="F120" s="1" t="s">
        <v>239</v>
      </c>
      <c r="G120" s="1" t="s">
        <v>237</v>
      </c>
      <c r="H120" s="1" t="s">
        <v>665</v>
      </c>
      <c r="I120" s="13">
        <v>0</v>
      </c>
      <c r="J120" s="13">
        <v>2</v>
      </c>
      <c r="K120" s="13">
        <v>3</v>
      </c>
      <c r="L120" s="13">
        <f>AVERAGE(Table1[[#This Row],[2020-21]:[2022-23]])</f>
        <v>1.6666666666666667</v>
      </c>
      <c r="M120" s="13">
        <f>Table1[[#This Row],[2022-23]]-Table1[[#This Row],[2021-22]]</f>
        <v>1</v>
      </c>
      <c r="N120" s="14">
        <f>IF(Table1[[#This Row],[2021-22]]=0," ",Table1[[#This Row],[Last 2-Year Change]]/Table1[[#This Row],[2021-22]])</f>
        <v>0.5</v>
      </c>
    </row>
    <row r="121" spans="1:14" x14ac:dyDescent="0.25">
      <c r="A121" s="1" t="s">
        <v>9</v>
      </c>
      <c r="B121" s="1" t="s">
        <v>291</v>
      </c>
      <c r="C121" s="1" t="s">
        <v>292</v>
      </c>
      <c r="D121" s="1" t="s">
        <v>651</v>
      </c>
      <c r="E121" s="1" t="s">
        <v>668</v>
      </c>
      <c r="F121" s="1" t="s">
        <v>294</v>
      </c>
      <c r="G121" s="1" t="s">
        <v>295</v>
      </c>
      <c r="H121" s="1" t="s">
        <v>663</v>
      </c>
      <c r="I121" s="13">
        <v>1</v>
      </c>
      <c r="J121" s="13">
        <v>0</v>
      </c>
      <c r="K121" s="13">
        <v>4</v>
      </c>
      <c r="L121" s="13">
        <f>AVERAGE(Table1[[#This Row],[2020-21]:[2022-23]])</f>
        <v>1.6666666666666667</v>
      </c>
      <c r="M121" s="13">
        <f>Table1[[#This Row],[2022-23]]-Table1[[#This Row],[2021-22]]</f>
        <v>4</v>
      </c>
      <c r="N121" s="14" t="str">
        <f>IF(Table1[[#This Row],[2021-22]]=0," ",Table1[[#This Row],[Last 2-Year Change]]/Table1[[#This Row],[2021-22]])</f>
        <v xml:space="preserve"> </v>
      </c>
    </row>
    <row r="122" spans="1:14" x14ac:dyDescent="0.25">
      <c r="A122" s="1" t="s">
        <v>9</v>
      </c>
      <c r="B122" s="1" t="s">
        <v>355</v>
      </c>
      <c r="C122" s="1" t="s">
        <v>356</v>
      </c>
      <c r="D122" s="1" t="s">
        <v>651</v>
      </c>
      <c r="E122" s="1" t="s">
        <v>359</v>
      </c>
      <c r="F122" s="1" t="s">
        <v>358</v>
      </c>
      <c r="G122" s="1" t="s">
        <v>359</v>
      </c>
      <c r="H122" s="1" t="s">
        <v>665</v>
      </c>
      <c r="I122" s="13">
        <v>3</v>
      </c>
      <c r="J122" s="13">
        <v>2</v>
      </c>
      <c r="K122" s="13">
        <v>0</v>
      </c>
      <c r="L122" s="13">
        <f>AVERAGE(Table1[[#This Row],[2020-21]:[2022-23]])</f>
        <v>1.6666666666666667</v>
      </c>
      <c r="M122" s="13">
        <f>Table1[[#This Row],[2022-23]]-Table1[[#This Row],[2021-22]]</f>
        <v>-2</v>
      </c>
      <c r="N122" s="14">
        <f>IF(Table1[[#This Row],[2021-22]]=0," ",Table1[[#This Row],[Last 2-Year Change]]/Table1[[#This Row],[2021-22]])</f>
        <v>-1</v>
      </c>
    </row>
    <row r="123" spans="1:14" x14ac:dyDescent="0.25">
      <c r="A123" s="1" t="s">
        <v>9</v>
      </c>
      <c r="B123" s="1" t="s">
        <v>360</v>
      </c>
      <c r="C123" s="1" t="s">
        <v>361</v>
      </c>
      <c r="E123" s="1" t="s">
        <v>367</v>
      </c>
      <c r="F123" s="1" t="s">
        <v>366</v>
      </c>
      <c r="G123" s="1" t="s">
        <v>367</v>
      </c>
      <c r="H123" s="1" t="s">
        <v>665</v>
      </c>
      <c r="I123" s="13">
        <v>0</v>
      </c>
      <c r="J123" s="13">
        <v>3</v>
      </c>
      <c r="K123" s="13">
        <v>2</v>
      </c>
      <c r="L123" s="13">
        <f>AVERAGE(Table1[[#This Row],[2020-21]:[2022-23]])</f>
        <v>1.6666666666666667</v>
      </c>
      <c r="M123" s="13">
        <f>Table1[[#This Row],[2022-23]]-Table1[[#This Row],[2021-22]]</f>
        <v>-1</v>
      </c>
      <c r="N123" s="14">
        <f>IF(Table1[[#This Row],[2021-22]]=0," ",Table1[[#This Row],[Last 2-Year Change]]/Table1[[#This Row],[2021-22]])</f>
        <v>-0.33333333333333331</v>
      </c>
    </row>
    <row r="124" spans="1:14" x14ac:dyDescent="0.25">
      <c r="A124" s="1" t="s">
        <v>10</v>
      </c>
      <c r="B124" s="1" t="s">
        <v>240</v>
      </c>
      <c r="C124" s="1" t="s">
        <v>241</v>
      </c>
      <c r="D124" s="1" t="s">
        <v>651</v>
      </c>
      <c r="E124" s="1" t="s">
        <v>244</v>
      </c>
      <c r="F124" s="1" t="s">
        <v>243</v>
      </c>
      <c r="G124" s="1" t="s">
        <v>244</v>
      </c>
      <c r="H124" s="1" t="s">
        <v>678</v>
      </c>
      <c r="I124" s="13">
        <v>1</v>
      </c>
      <c r="J124" s="13">
        <v>3</v>
      </c>
      <c r="K124" s="13">
        <v>1</v>
      </c>
      <c r="L124" s="13">
        <f>AVERAGE(Table1[[#This Row],[2020-21]:[2022-23]])</f>
        <v>1.6666666666666667</v>
      </c>
      <c r="M124" s="13">
        <f>Table1[[#This Row],[2022-23]]-Table1[[#This Row],[2021-22]]</f>
        <v>-2</v>
      </c>
      <c r="N124" s="14">
        <f>IF(Table1[[#This Row],[2021-22]]=0," ",Table1[[#This Row],[Last 2-Year Change]]/Table1[[#This Row],[2021-22]])</f>
        <v>-0.66666666666666663</v>
      </c>
    </row>
    <row r="125" spans="1:14" x14ac:dyDescent="0.25">
      <c r="A125" s="1" t="s">
        <v>10</v>
      </c>
      <c r="B125" s="1" t="s">
        <v>474</v>
      </c>
      <c r="C125" s="1" t="s">
        <v>475</v>
      </c>
      <c r="E125" s="1" t="s">
        <v>481</v>
      </c>
      <c r="F125" s="1" t="s">
        <v>480</v>
      </c>
      <c r="G125" s="1" t="s">
        <v>481</v>
      </c>
      <c r="H125" s="1" t="s">
        <v>676</v>
      </c>
      <c r="I125" s="13">
        <v>3</v>
      </c>
      <c r="J125" s="13">
        <v>0</v>
      </c>
      <c r="K125" s="13">
        <v>2</v>
      </c>
      <c r="L125" s="13">
        <f>AVERAGE(Table1[[#This Row],[2020-21]:[2022-23]])</f>
        <v>1.6666666666666667</v>
      </c>
      <c r="M125" s="13">
        <f>Table1[[#This Row],[2022-23]]-Table1[[#This Row],[2021-22]]</f>
        <v>2</v>
      </c>
      <c r="N125" s="14" t="str">
        <f>IF(Table1[[#This Row],[2021-22]]=0," ",Table1[[#This Row],[Last 2-Year Change]]/Table1[[#This Row],[2021-22]])</f>
        <v xml:space="preserve"> </v>
      </c>
    </row>
    <row r="126" spans="1:14" x14ac:dyDescent="0.25">
      <c r="A126" s="1" t="s">
        <v>94</v>
      </c>
      <c r="B126" s="1" t="s">
        <v>131</v>
      </c>
      <c r="C126" s="1" t="s">
        <v>132</v>
      </c>
      <c r="D126" s="1" t="s">
        <v>651</v>
      </c>
      <c r="E126" s="1" t="s">
        <v>141</v>
      </c>
      <c r="F126" s="1" t="s">
        <v>140</v>
      </c>
      <c r="G126" s="1" t="s">
        <v>141</v>
      </c>
      <c r="H126" s="1" t="s">
        <v>694</v>
      </c>
      <c r="I126" s="13">
        <v>2</v>
      </c>
      <c r="J126" s="13">
        <v>2</v>
      </c>
      <c r="K126" s="13">
        <v>1</v>
      </c>
      <c r="L126" s="13">
        <f>AVERAGE(Table1[[#This Row],[2020-21]:[2022-23]])</f>
        <v>1.6666666666666667</v>
      </c>
      <c r="M126" s="13">
        <f>Table1[[#This Row],[2022-23]]-Table1[[#This Row],[2021-22]]</f>
        <v>-1</v>
      </c>
      <c r="N126" s="14">
        <f>IF(Table1[[#This Row],[2021-22]]=0," ",Table1[[#This Row],[Last 2-Year Change]]/Table1[[#This Row],[2021-22]])</f>
        <v>-0.5</v>
      </c>
    </row>
    <row r="127" spans="1:14" x14ac:dyDescent="0.25">
      <c r="A127" s="1" t="s">
        <v>94</v>
      </c>
      <c r="B127" s="1" t="s">
        <v>198</v>
      </c>
      <c r="C127" s="1" t="s">
        <v>199</v>
      </c>
      <c r="D127" s="1" t="s">
        <v>651</v>
      </c>
      <c r="E127" s="1" t="s">
        <v>202</v>
      </c>
      <c r="F127" s="1" t="s">
        <v>201</v>
      </c>
      <c r="G127" s="1" t="s">
        <v>202</v>
      </c>
      <c r="H127" s="1" t="s">
        <v>694</v>
      </c>
      <c r="I127" s="13">
        <v>5</v>
      </c>
      <c r="J127" s="13">
        <v>0</v>
      </c>
      <c r="K127" s="13">
        <v>0</v>
      </c>
      <c r="L127" s="13">
        <f>AVERAGE(Table1[[#This Row],[2020-21]:[2022-23]])</f>
        <v>1.6666666666666667</v>
      </c>
      <c r="M127" s="13">
        <f>Table1[[#This Row],[2022-23]]-Table1[[#This Row],[2021-22]]</f>
        <v>0</v>
      </c>
      <c r="N127" s="14" t="str">
        <f>IF(Table1[[#This Row],[2021-22]]=0," ",Table1[[#This Row],[Last 2-Year Change]]/Table1[[#This Row],[2021-22]])</f>
        <v xml:space="preserve"> </v>
      </c>
    </row>
    <row r="128" spans="1:14" x14ac:dyDescent="0.25">
      <c r="A128" s="1" t="s">
        <v>94</v>
      </c>
      <c r="B128" s="1" t="s">
        <v>376</v>
      </c>
      <c r="C128" s="1" t="s">
        <v>377</v>
      </c>
      <c r="D128" s="1" t="s">
        <v>651</v>
      </c>
      <c r="E128" s="1" t="s">
        <v>380</v>
      </c>
      <c r="F128" s="1" t="s">
        <v>379</v>
      </c>
      <c r="G128" s="1" t="s">
        <v>380</v>
      </c>
      <c r="H128" s="1" t="s">
        <v>694</v>
      </c>
      <c r="I128" s="13">
        <v>1</v>
      </c>
      <c r="J128" s="13">
        <v>2</v>
      </c>
      <c r="K128" s="13">
        <v>2</v>
      </c>
      <c r="L128" s="13">
        <f>AVERAGE(Table1[[#This Row],[2020-21]:[2022-23]])</f>
        <v>1.6666666666666667</v>
      </c>
      <c r="M128" s="13">
        <f>Table1[[#This Row],[2022-23]]-Table1[[#This Row],[2021-22]]</f>
        <v>0</v>
      </c>
      <c r="N128" s="14">
        <f>IF(Table1[[#This Row],[2021-22]]=0," ",Table1[[#This Row],[Last 2-Year Change]]/Table1[[#This Row],[2021-22]])</f>
        <v>0</v>
      </c>
    </row>
    <row r="129" spans="1:14" x14ac:dyDescent="0.25">
      <c r="A129" s="1" t="s">
        <v>9</v>
      </c>
      <c r="B129" s="1" t="s">
        <v>26</v>
      </c>
      <c r="C129" s="1" t="s">
        <v>27</v>
      </c>
      <c r="D129" s="1" t="s">
        <v>651</v>
      </c>
      <c r="E129" s="1" t="s">
        <v>235</v>
      </c>
      <c r="F129" s="1" t="s">
        <v>234</v>
      </c>
      <c r="G129" s="1" t="s">
        <v>235</v>
      </c>
      <c r="H129" s="1" t="s">
        <v>663</v>
      </c>
      <c r="I129" s="13">
        <v>2</v>
      </c>
      <c r="J129" s="13">
        <v>1</v>
      </c>
      <c r="K129" s="13">
        <v>1</v>
      </c>
      <c r="L129" s="13">
        <f>AVERAGE(Table1[[#This Row],[2020-21]:[2022-23]])</f>
        <v>1.3333333333333333</v>
      </c>
      <c r="M129" s="13">
        <f>Table1[[#This Row],[2022-23]]-Table1[[#This Row],[2021-22]]</f>
        <v>0</v>
      </c>
      <c r="N129" s="14">
        <f>IF(Table1[[#This Row],[2021-22]]=0," ",Table1[[#This Row],[Last 2-Year Change]]/Table1[[#This Row],[2021-22]])</f>
        <v>0</v>
      </c>
    </row>
    <row r="130" spans="1:14" x14ac:dyDescent="0.25">
      <c r="A130" s="1" t="s">
        <v>9</v>
      </c>
      <c r="B130" s="1" t="s">
        <v>54</v>
      </c>
      <c r="C130" s="1" t="s">
        <v>55</v>
      </c>
      <c r="E130" s="1" t="s">
        <v>55</v>
      </c>
      <c r="F130" s="1" t="s">
        <v>523</v>
      </c>
      <c r="G130" s="1" t="s">
        <v>55</v>
      </c>
      <c r="H130" s="1" t="s">
        <v>665</v>
      </c>
      <c r="I130" s="13">
        <v>3</v>
      </c>
      <c r="J130" s="13">
        <v>0</v>
      </c>
      <c r="K130" s="13">
        <v>1</v>
      </c>
      <c r="L130" s="13">
        <f>AVERAGE(Table1[[#This Row],[2020-21]:[2022-23]])</f>
        <v>1.3333333333333333</v>
      </c>
      <c r="M130" s="13">
        <f>Table1[[#This Row],[2022-23]]-Table1[[#This Row],[2021-22]]</f>
        <v>1</v>
      </c>
      <c r="N130" s="14" t="str">
        <f>IF(Table1[[#This Row],[2021-22]]=0," ",Table1[[#This Row],[Last 2-Year Change]]/Table1[[#This Row],[2021-22]])</f>
        <v xml:space="preserve"> </v>
      </c>
    </row>
    <row r="131" spans="1:14" x14ac:dyDescent="0.25">
      <c r="A131" s="1" t="s">
        <v>9</v>
      </c>
      <c r="B131" s="1" t="s">
        <v>76</v>
      </c>
      <c r="C131" s="1" t="s">
        <v>77</v>
      </c>
      <c r="E131" s="1" t="s">
        <v>77</v>
      </c>
      <c r="F131" s="1" t="s">
        <v>571</v>
      </c>
      <c r="G131" s="1" t="s">
        <v>77</v>
      </c>
      <c r="H131" s="1" t="s">
        <v>665</v>
      </c>
      <c r="I131" s="13">
        <v>1</v>
      </c>
      <c r="J131" s="13">
        <v>1</v>
      </c>
      <c r="K131" s="13">
        <v>2</v>
      </c>
      <c r="L131" s="13">
        <f>AVERAGE(Table1[[#This Row],[2020-21]:[2022-23]])</f>
        <v>1.3333333333333333</v>
      </c>
      <c r="M131" s="13">
        <f>Table1[[#This Row],[2022-23]]-Table1[[#This Row],[2021-22]]</f>
        <v>1</v>
      </c>
      <c r="N131" s="14">
        <f>IF(Table1[[#This Row],[2021-22]]=0," ",Table1[[#This Row],[Last 2-Year Change]]/Table1[[#This Row],[2021-22]])</f>
        <v>1</v>
      </c>
    </row>
    <row r="132" spans="1:14" x14ac:dyDescent="0.25">
      <c r="A132" s="1" t="s">
        <v>10</v>
      </c>
      <c r="B132" s="1" t="s">
        <v>17</v>
      </c>
      <c r="C132" s="1" t="s">
        <v>18</v>
      </c>
      <c r="D132" s="1" t="s">
        <v>651</v>
      </c>
      <c r="E132" s="1" t="s">
        <v>18</v>
      </c>
      <c r="F132" s="1" t="s">
        <v>149</v>
      </c>
      <c r="G132" s="1" t="s">
        <v>18</v>
      </c>
      <c r="H132" s="1" t="s">
        <v>676</v>
      </c>
      <c r="I132" s="13">
        <v>0</v>
      </c>
      <c r="J132" s="13">
        <v>3</v>
      </c>
      <c r="K132" s="13">
        <v>1</v>
      </c>
      <c r="L132" s="13">
        <f>AVERAGE(Table1[[#This Row],[2020-21]:[2022-23]])</f>
        <v>1.3333333333333333</v>
      </c>
      <c r="M132" s="13">
        <f>Table1[[#This Row],[2022-23]]-Table1[[#This Row],[2021-22]]</f>
        <v>-2</v>
      </c>
      <c r="N132" s="14">
        <f>IF(Table1[[#This Row],[2021-22]]=0," ",Table1[[#This Row],[Last 2-Year Change]]/Table1[[#This Row],[2021-22]])</f>
        <v>-0.66666666666666663</v>
      </c>
    </row>
    <row r="133" spans="1:14" x14ac:dyDescent="0.25">
      <c r="A133" s="1" t="s">
        <v>94</v>
      </c>
      <c r="B133" s="1" t="s">
        <v>174</v>
      </c>
      <c r="C133" s="1" t="s">
        <v>175</v>
      </c>
      <c r="D133" s="1" t="s">
        <v>651</v>
      </c>
      <c r="E133" s="1" t="s">
        <v>181</v>
      </c>
      <c r="F133" s="1" t="s">
        <v>180</v>
      </c>
      <c r="G133" s="1" t="s">
        <v>181</v>
      </c>
      <c r="H133" s="1" t="s">
        <v>694</v>
      </c>
      <c r="I133" s="13">
        <v>0</v>
      </c>
      <c r="J133" s="13">
        <v>1</v>
      </c>
      <c r="K133" s="13">
        <v>3</v>
      </c>
      <c r="L133" s="13">
        <f>AVERAGE(Table1[[#This Row],[2020-21]:[2022-23]])</f>
        <v>1.3333333333333333</v>
      </c>
      <c r="M133" s="13">
        <f>Table1[[#This Row],[2022-23]]-Table1[[#This Row],[2021-22]]</f>
        <v>2</v>
      </c>
      <c r="N133" s="14">
        <f>IF(Table1[[#This Row],[2021-22]]=0," ",Table1[[#This Row],[Last 2-Year Change]]/Table1[[#This Row],[2021-22]])</f>
        <v>2</v>
      </c>
    </row>
    <row r="134" spans="1:14" x14ac:dyDescent="0.25">
      <c r="A134" s="1" t="s">
        <v>94</v>
      </c>
      <c r="B134" s="1" t="s">
        <v>334</v>
      </c>
      <c r="C134" s="1" t="s">
        <v>335</v>
      </c>
      <c r="D134" s="1" t="s">
        <v>651</v>
      </c>
      <c r="E134" s="1" t="s">
        <v>354</v>
      </c>
      <c r="F134" s="1" t="s">
        <v>353</v>
      </c>
      <c r="G134" s="1" t="s">
        <v>354</v>
      </c>
      <c r="H134" s="1" t="s">
        <v>694</v>
      </c>
      <c r="I134" s="13">
        <v>1</v>
      </c>
      <c r="J134" s="13">
        <v>1</v>
      </c>
      <c r="K134" s="13">
        <v>2</v>
      </c>
      <c r="L134" s="13">
        <f>AVERAGE(Table1[[#This Row],[2020-21]:[2022-23]])</f>
        <v>1.3333333333333333</v>
      </c>
      <c r="M134" s="13">
        <f>Table1[[#This Row],[2022-23]]-Table1[[#This Row],[2021-22]]</f>
        <v>1</v>
      </c>
      <c r="N134" s="14">
        <f>IF(Table1[[#This Row],[2021-22]]=0," ",Table1[[#This Row],[Last 2-Year Change]]/Table1[[#This Row],[2021-22]])</f>
        <v>1</v>
      </c>
    </row>
    <row r="135" spans="1:14" x14ac:dyDescent="0.25">
      <c r="A135" s="1" t="s">
        <v>94</v>
      </c>
      <c r="B135" s="1" t="s">
        <v>43</v>
      </c>
      <c r="C135" s="1" t="s">
        <v>44</v>
      </c>
      <c r="D135" s="1" t="s">
        <v>651</v>
      </c>
      <c r="E135" s="1" t="s">
        <v>703</v>
      </c>
      <c r="F135" s="1" t="s">
        <v>469</v>
      </c>
      <c r="G135" s="1" t="s">
        <v>470</v>
      </c>
      <c r="H135" s="1" t="s">
        <v>694</v>
      </c>
      <c r="I135" s="13">
        <v>0</v>
      </c>
      <c r="J135" s="13">
        <v>0</v>
      </c>
      <c r="K135" s="13">
        <v>4</v>
      </c>
      <c r="L135" s="13">
        <f>AVERAGE(Table1[[#This Row],[2020-21]:[2022-23]])</f>
        <v>1.3333333333333333</v>
      </c>
      <c r="M135" s="13">
        <f>Table1[[#This Row],[2022-23]]-Table1[[#This Row],[2021-22]]</f>
        <v>4</v>
      </c>
      <c r="N135" s="14" t="str">
        <f>IF(Table1[[#This Row],[2021-22]]=0," ",Table1[[#This Row],[Last 2-Year Change]]/Table1[[#This Row],[2021-22]])</f>
        <v xml:space="preserve"> </v>
      </c>
    </row>
    <row r="136" spans="1:14" x14ac:dyDescent="0.25">
      <c r="A136" s="1" t="s">
        <v>9</v>
      </c>
      <c r="B136" s="1" t="s">
        <v>539</v>
      </c>
      <c r="C136" s="1" t="s">
        <v>540</v>
      </c>
      <c r="E136" s="1" t="s">
        <v>546</v>
      </c>
      <c r="F136" s="1" t="s">
        <v>545</v>
      </c>
      <c r="G136" s="1" t="s">
        <v>546</v>
      </c>
      <c r="H136" s="1" t="s">
        <v>663</v>
      </c>
      <c r="I136" s="13">
        <v>0</v>
      </c>
      <c r="J136" s="13">
        <v>1</v>
      </c>
      <c r="K136" s="13">
        <v>2</v>
      </c>
      <c r="L136" s="13">
        <f>AVERAGE(Table1[[#This Row],[2020-21]:[2022-23]])</f>
        <v>1</v>
      </c>
      <c r="M136" s="13">
        <f>Table1[[#This Row],[2022-23]]-Table1[[#This Row],[2021-22]]</f>
        <v>1</v>
      </c>
      <c r="N136" s="14">
        <f>IF(Table1[[#This Row],[2021-22]]=0," ",Table1[[#This Row],[Last 2-Year Change]]/Table1[[#This Row],[2021-22]])</f>
        <v>1</v>
      </c>
    </row>
    <row r="137" spans="1:14" x14ac:dyDescent="0.25">
      <c r="A137" s="1" t="s">
        <v>9</v>
      </c>
      <c r="B137" s="1" t="s">
        <v>67</v>
      </c>
      <c r="C137" s="1" t="s">
        <v>68</v>
      </c>
      <c r="E137" s="1" t="s">
        <v>68</v>
      </c>
      <c r="F137" s="1" t="s">
        <v>555</v>
      </c>
      <c r="G137" s="1" t="s">
        <v>556</v>
      </c>
      <c r="H137" s="1" t="s">
        <v>665</v>
      </c>
      <c r="I137" s="13">
        <v>1</v>
      </c>
      <c r="J137" s="13">
        <v>1</v>
      </c>
      <c r="K137" s="13">
        <v>1</v>
      </c>
      <c r="L137" s="13">
        <f>AVERAGE(Table1[[#This Row],[2020-21]:[2022-23]])</f>
        <v>1</v>
      </c>
      <c r="M137" s="13">
        <f>Table1[[#This Row],[2022-23]]-Table1[[#This Row],[2021-22]]</f>
        <v>0</v>
      </c>
      <c r="N137" s="14">
        <f>IF(Table1[[#This Row],[2021-22]]=0," ",Table1[[#This Row],[Last 2-Year Change]]/Table1[[#This Row],[2021-22]])</f>
        <v>0</v>
      </c>
    </row>
    <row r="138" spans="1:14" x14ac:dyDescent="0.25">
      <c r="A138" s="1" t="s">
        <v>9</v>
      </c>
      <c r="B138" s="1" t="s">
        <v>572</v>
      </c>
      <c r="C138" s="1" t="s">
        <v>573</v>
      </c>
      <c r="E138" s="1" t="s">
        <v>573</v>
      </c>
      <c r="F138" s="1" t="s">
        <v>580</v>
      </c>
      <c r="G138" s="1" t="s">
        <v>581</v>
      </c>
      <c r="H138" s="1" t="s">
        <v>663</v>
      </c>
      <c r="I138" s="13">
        <v>1</v>
      </c>
      <c r="J138" s="13">
        <v>1</v>
      </c>
      <c r="K138" s="13">
        <v>1</v>
      </c>
      <c r="L138" s="13">
        <f>AVERAGE(Table1[[#This Row],[2020-21]:[2022-23]])</f>
        <v>1</v>
      </c>
      <c r="M138" s="13">
        <f>Table1[[#This Row],[2022-23]]-Table1[[#This Row],[2021-22]]</f>
        <v>0</v>
      </c>
      <c r="N138" s="14">
        <f>IF(Table1[[#This Row],[2021-22]]=0," ",Table1[[#This Row],[Last 2-Year Change]]/Table1[[#This Row],[2021-22]])</f>
        <v>0</v>
      </c>
    </row>
    <row r="139" spans="1:14" x14ac:dyDescent="0.25">
      <c r="A139" s="1" t="s">
        <v>9</v>
      </c>
      <c r="B139" s="1" t="s">
        <v>79</v>
      </c>
      <c r="C139" s="1" t="s">
        <v>80</v>
      </c>
      <c r="E139" s="1" t="s">
        <v>80</v>
      </c>
      <c r="F139" s="1" t="s">
        <v>601</v>
      </c>
      <c r="G139" s="1" t="s">
        <v>80</v>
      </c>
      <c r="H139" s="1" t="s">
        <v>665</v>
      </c>
      <c r="I139" s="13">
        <v>2</v>
      </c>
      <c r="J139" s="13">
        <v>1</v>
      </c>
      <c r="K139" s="13">
        <v>0</v>
      </c>
      <c r="L139" s="13">
        <f>AVERAGE(Table1[[#This Row],[2020-21]:[2022-23]])</f>
        <v>1</v>
      </c>
      <c r="M139" s="13">
        <f>Table1[[#This Row],[2022-23]]-Table1[[#This Row],[2021-22]]</f>
        <v>-1</v>
      </c>
      <c r="N139" s="14">
        <f>IF(Table1[[#This Row],[2021-22]]=0," ",Table1[[#This Row],[Last 2-Year Change]]/Table1[[#This Row],[2021-22]])</f>
        <v>-1</v>
      </c>
    </row>
    <row r="140" spans="1:14" x14ac:dyDescent="0.25">
      <c r="A140" s="1" t="s">
        <v>10</v>
      </c>
      <c r="B140" s="1" t="s">
        <v>17</v>
      </c>
      <c r="C140" s="1" t="s">
        <v>18</v>
      </c>
      <c r="D140" s="1" t="s">
        <v>651</v>
      </c>
      <c r="E140" s="1" t="s">
        <v>18</v>
      </c>
      <c r="F140" s="1" t="s">
        <v>150</v>
      </c>
      <c r="G140" s="1" t="s">
        <v>18</v>
      </c>
      <c r="H140" s="1" t="s">
        <v>676</v>
      </c>
      <c r="I140" s="13">
        <v>2</v>
      </c>
      <c r="J140" s="13">
        <v>0</v>
      </c>
      <c r="K140" s="13">
        <v>1</v>
      </c>
      <c r="L140" s="13">
        <f>AVERAGE(Table1[[#This Row],[2020-21]:[2022-23]])</f>
        <v>1</v>
      </c>
      <c r="M140" s="13">
        <f>Table1[[#This Row],[2022-23]]-Table1[[#This Row],[2021-22]]</f>
        <v>1</v>
      </c>
      <c r="N140" s="14" t="str">
        <f>IF(Table1[[#This Row],[2021-22]]=0," ",Table1[[#This Row],[Last 2-Year Change]]/Table1[[#This Row],[2021-22]])</f>
        <v xml:space="preserve"> </v>
      </c>
    </row>
    <row r="141" spans="1:14" x14ac:dyDescent="0.25">
      <c r="A141" s="1" t="s">
        <v>10</v>
      </c>
      <c r="B141" s="1" t="s">
        <v>360</v>
      </c>
      <c r="C141" s="1" t="s">
        <v>361</v>
      </c>
      <c r="E141" s="1" t="s">
        <v>370</v>
      </c>
      <c r="F141" s="1" t="s">
        <v>369</v>
      </c>
      <c r="G141" s="1" t="s">
        <v>370</v>
      </c>
      <c r="H141" s="1" t="s">
        <v>678</v>
      </c>
      <c r="I141" s="13">
        <v>0</v>
      </c>
      <c r="J141" s="13">
        <v>1</v>
      </c>
      <c r="K141" s="13">
        <v>2</v>
      </c>
      <c r="L141" s="13">
        <f>AVERAGE(Table1[[#This Row],[2020-21]:[2022-23]])</f>
        <v>1</v>
      </c>
      <c r="M141" s="13">
        <f>Table1[[#This Row],[2022-23]]-Table1[[#This Row],[2021-22]]</f>
        <v>1</v>
      </c>
      <c r="N141" s="14">
        <f>IF(Table1[[#This Row],[2021-22]]=0," ",Table1[[#This Row],[Last 2-Year Change]]/Table1[[#This Row],[2021-22]])</f>
        <v>1</v>
      </c>
    </row>
    <row r="142" spans="1:14" x14ac:dyDescent="0.25">
      <c r="A142" s="1" t="s">
        <v>10</v>
      </c>
      <c r="B142" s="1" t="s">
        <v>495</v>
      </c>
      <c r="C142" s="1" t="s">
        <v>496</v>
      </c>
      <c r="D142" s="1" t="s">
        <v>651</v>
      </c>
      <c r="E142" s="1" t="s">
        <v>689</v>
      </c>
      <c r="F142" s="1" t="s">
        <v>498</v>
      </c>
      <c r="G142" s="1" t="s">
        <v>499</v>
      </c>
      <c r="H142" s="1" t="s">
        <v>676</v>
      </c>
      <c r="I142" s="13">
        <v>0</v>
      </c>
      <c r="J142" s="13">
        <v>1</v>
      </c>
      <c r="K142" s="13">
        <v>2</v>
      </c>
      <c r="L142" s="13">
        <f>AVERAGE(Table1[[#This Row],[2020-21]:[2022-23]])</f>
        <v>1</v>
      </c>
      <c r="M142" s="13">
        <f>Table1[[#This Row],[2022-23]]-Table1[[#This Row],[2021-22]]</f>
        <v>1</v>
      </c>
      <c r="N142" s="14">
        <f>IF(Table1[[#This Row],[2021-22]]=0," ",Table1[[#This Row],[Last 2-Year Change]]/Table1[[#This Row],[2021-22]])</f>
        <v>1</v>
      </c>
    </row>
    <row r="143" spans="1:14" x14ac:dyDescent="0.25">
      <c r="A143" s="1" t="s">
        <v>28</v>
      </c>
      <c r="B143" s="1" t="s">
        <v>112</v>
      </c>
      <c r="C143" s="1" t="s">
        <v>113</v>
      </c>
      <c r="E143" s="1" t="s">
        <v>638</v>
      </c>
      <c r="I143" s="13">
        <v>0</v>
      </c>
      <c r="J143" s="13">
        <v>0</v>
      </c>
      <c r="K143" s="13">
        <v>3</v>
      </c>
      <c r="L143" s="13">
        <f>AVERAGE(Table1[[#This Row],[2020-21]:[2022-23]])</f>
        <v>1</v>
      </c>
      <c r="M143" s="13">
        <f>Table1[[#This Row],[2022-23]]-Table1[[#This Row],[2021-22]]</f>
        <v>3</v>
      </c>
      <c r="N143" s="14" t="str">
        <f>IF(Table1[[#This Row],[2021-22]]=0," ",Table1[[#This Row],[Last 2-Year Change]]/Table1[[#This Row],[2021-22]])</f>
        <v xml:space="preserve"> </v>
      </c>
    </row>
    <row r="144" spans="1:14" x14ac:dyDescent="0.25">
      <c r="A144" s="1" t="s">
        <v>15</v>
      </c>
      <c r="B144" s="1" t="s">
        <v>107</v>
      </c>
      <c r="C144" s="1" t="s">
        <v>108</v>
      </c>
      <c r="E144" s="1" t="s">
        <v>108</v>
      </c>
      <c r="F144" s="1" t="s">
        <v>394</v>
      </c>
      <c r="G144" s="1" t="s">
        <v>395</v>
      </c>
      <c r="H144" s="1" t="s">
        <v>655</v>
      </c>
      <c r="I144" s="13">
        <v>1</v>
      </c>
      <c r="J144" s="13">
        <v>1</v>
      </c>
      <c r="K144" s="13">
        <v>0</v>
      </c>
      <c r="L144" s="13">
        <f>AVERAGE(Table1[[#This Row],[2020-21]:[2022-23]])</f>
        <v>0.66666666666666663</v>
      </c>
      <c r="M144" s="13">
        <f>Table1[[#This Row],[2022-23]]-Table1[[#This Row],[2021-22]]</f>
        <v>-1</v>
      </c>
      <c r="N144" s="14">
        <f>IF(Table1[[#This Row],[2021-22]]=0," ",Table1[[#This Row],[Last 2-Year Change]]/Table1[[#This Row],[2021-22]])</f>
        <v>-1</v>
      </c>
    </row>
    <row r="145" spans="1:14" x14ac:dyDescent="0.25">
      <c r="A145" s="1" t="s">
        <v>15</v>
      </c>
      <c r="B145" s="1" t="s">
        <v>500</v>
      </c>
      <c r="C145" s="1" t="s">
        <v>501</v>
      </c>
      <c r="D145" s="1" t="s">
        <v>651</v>
      </c>
      <c r="E145" s="1" t="s">
        <v>661</v>
      </c>
      <c r="F145" s="1" t="s">
        <v>503</v>
      </c>
      <c r="G145" s="1" t="s">
        <v>504</v>
      </c>
      <c r="H145" s="1" t="s">
        <v>654</v>
      </c>
      <c r="I145" s="13">
        <v>1</v>
      </c>
      <c r="J145" s="13">
        <v>0</v>
      </c>
      <c r="K145" s="13">
        <v>1</v>
      </c>
      <c r="L145" s="13">
        <f>AVERAGE(Table1[[#This Row],[2020-21]:[2022-23]])</f>
        <v>0.66666666666666663</v>
      </c>
      <c r="M145" s="13">
        <f>Table1[[#This Row],[2022-23]]-Table1[[#This Row],[2021-22]]</f>
        <v>1</v>
      </c>
      <c r="N145" s="14" t="str">
        <f>IF(Table1[[#This Row],[2021-22]]=0," ",Table1[[#This Row],[Last 2-Year Change]]/Table1[[#This Row],[2021-22]])</f>
        <v xml:space="preserve"> </v>
      </c>
    </row>
    <row r="146" spans="1:14" x14ac:dyDescent="0.25">
      <c r="A146" s="1" t="s">
        <v>9</v>
      </c>
      <c r="B146" s="1" t="s">
        <v>269</v>
      </c>
      <c r="C146" s="1" t="s">
        <v>270</v>
      </c>
      <c r="D146" s="1" t="s">
        <v>651</v>
      </c>
      <c r="E146" s="1" t="s">
        <v>666</v>
      </c>
      <c r="F146" s="1" t="s">
        <v>272</v>
      </c>
      <c r="G146" s="1" t="s">
        <v>273</v>
      </c>
      <c r="H146" s="1" t="s">
        <v>663</v>
      </c>
      <c r="I146" s="13">
        <v>1</v>
      </c>
      <c r="J146" s="13">
        <v>0</v>
      </c>
      <c r="K146" s="13">
        <v>1</v>
      </c>
      <c r="L146" s="13">
        <f>AVERAGE(Table1[[#This Row],[2020-21]:[2022-23]])</f>
        <v>0.66666666666666663</v>
      </c>
      <c r="M146" s="13">
        <f>Table1[[#This Row],[2022-23]]-Table1[[#This Row],[2021-22]]</f>
        <v>1</v>
      </c>
      <c r="N146" s="14" t="str">
        <f>IF(Table1[[#This Row],[2021-22]]=0," ",Table1[[#This Row],[Last 2-Year Change]]/Table1[[#This Row],[2021-22]])</f>
        <v xml:space="preserve"> </v>
      </c>
    </row>
    <row r="147" spans="1:14" x14ac:dyDescent="0.25">
      <c r="A147" s="1" t="s">
        <v>9</v>
      </c>
      <c r="B147" s="1" t="s">
        <v>426</v>
      </c>
      <c r="C147" s="1" t="s">
        <v>427</v>
      </c>
      <c r="D147" s="1" t="s">
        <v>651</v>
      </c>
      <c r="E147" s="1" t="s">
        <v>430</v>
      </c>
      <c r="F147" s="1" t="s">
        <v>429</v>
      </c>
      <c r="G147" s="1" t="s">
        <v>430</v>
      </c>
      <c r="H147" s="1" t="s">
        <v>663</v>
      </c>
      <c r="I147" s="13">
        <v>0</v>
      </c>
      <c r="J147" s="13">
        <v>0</v>
      </c>
      <c r="K147" s="13">
        <v>2</v>
      </c>
      <c r="L147" s="13">
        <f>AVERAGE(Table1[[#This Row],[2020-21]:[2022-23]])</f>
        <v>0.66666666666666663</v>
      </c>
      <c r="M147" s="13">
        <f>Table1[[#This Row],[2022-23]]-Table1[[#This Row],[2021-22]]</f>
        <v>2</v>
      </c>
      <c r="N147" s="14" t="str">
        <f>IF(Table1[[#This Row],[2021-22]]=0," ",Table1[[#This Row],[Last 2-Year Change]]/Table1[[#This Row],[2021-22]])</f>
        <v xml:space="preserve"> </v>
      </c>
    </row>
    <row r="148" spans="1:14" x14ac:dyDescent="0.25">
      <c r="A148" s="1" t="s">
        <v>10</v>
      </c>
      <c r="B148" s="1" t="s">
        <v>17</v>
      </c>
      <c r="C148" s="1" t="s">
        <v>18</v>
      </c>
      <c r="D148" s="1" t="s">
        <v>651</v>
      </c>
      <c r="E148" s="1" t="s">
        <v>156</v>
      </c>
      <c r="F148" s="1" t="s">
        <v>155</v>
      </c>
      <c r="G148" s="1" t="s">
        <v>156</v>
      </c>
      <c r="H148" s="1" t="s">
        <v>678</v>
      </c>
      <c r="I148" s="13">
        <v>0</v>
      </c>
      <c r="J148" s="13">
        <v>0</v>
      </c>
      <c r="K148" s="13">
        <v>2</v>
      </c>
      <c r="L148" s="13">
        <f>AVERAGE(Table1[[#This Row],[2020-21]:[2022-23]])</f>
        <v>0.66666666666666663</v>
      </c>
      <c r="M148" s="13">
        <f>Table1[[#This Row],[2022-23]]-Table1[[#This Row],[2021-22]]</f>
        <v>2</v>
      </c>
      <c r="N148" s="14" t="str">
        <f>IF(Table1[[#This Row],[2021-22]]=0," ",Table1[[#This Row],[Last 2-Year Change]]/Table1[[#This Row],[2021-22]])</f>
        <v xml:space="preserve"> </v>
      </c>
    </row>
    <row r="149" spans="1:14" x14ac:dyDescent="0.25">
      <c r="A149" s="1" t="s">
        <v>10</v>
      </c>
      <c r="B149" s="1" t="s">
        <v>190</v>
      </c>
      <c r="C149" s="1" t="s">
        <v>191</v>
      </c>
      <c r="D149" s="1" t="s">
        <v>651</v>
      </c>
      <c r="E149" s="1" t="s">
        <v>679</v>
      </c>
      <c r="F149" s="1" t="s">
        <v>193</v>
      </c>
      <c r="G149" s="1" t="s">
        <v>194</v>
      </c>
      <c r="H149" s="1" t="s">
        <v>678</v>
      </c>
      <c r="I149" s="13">
        <v>1</v>
      </c>
      <c r="J149" s="13">
        <v>1</v>
      </c>
      <c r="K149" s="13">
        <v>0</v>
      </c>
      <c r="L149" s="13">
        <f>AVERAGE(Table1[[#This Row],[2020-21]:[2022-23]])</f>
        <v>0.66666666666666663</v>
      </c>
      <c r="M149" s="13">
        <f>Table1[[#This Row],[2022-23]]-Table1[[#This Row],[2021-22]]</f>
        <v>-1</v>
      </c>
      <c r="N149" s="14">
        <f>IF(Table1[[#This Row],[2021-22]]=0," ",Table1[[#This Row],[Last 2-Year Change]]/Table1[[#This Row],[2021-22]])</f>
        <v>-1</v>
      </c>
    </row>
    <row r="150" spans="1:14" x14ac:dyDescent="0.25">
      <c r="A150" s="1" t="s">
        <v>10</v>
      </c>
      <c r="B150" s="1" t="s">
        <v>226</v>
      </c>
      <c r="C150" s="1" t="s">
        <v>227</v>
      </c>
      <c r="D150" s="1" t="s">
        <v>651</v>
      </c>
      <c r="E150" s="1" t="s">
        <v>103</v>
      </c>
      <c r="F150" s="1" t="s">
        <v>232</v>
      </c>
      <c r="G150" s="1" t="s">
        <v>103</v>
      </c>
      <c r="H150" s="1" t="s">
        <v>678</v>
      </c>
      <c r="I150" s="13">
        <v>0</v>
      </c>
      <c r="J150" s="13">
        <v>0</v>
      </c>
      <c r="K150" s="13">
        <v>2</v>
      </c>
      <c r="L150" s="13">
        <f>AVERAGE(Table1[[#This Row],[2020-21]:[2022-23]])</f>
        <v>0.66666666666666663</v>
      </c>
      <c r="M150" s="13">
        <f>Table1[[#This Row],[2022-23]]-Table1[[#This Row],[2021-22]]</f>
        <v>2</v>
      </c>
      <c r="N150" s="14" t="str">
        <f>IF(Table1[[#This Row],[2021-22]]=0," ",Table1[[#This Row],[Last 2-Year Change]]/Table1[[#This Row],[2021-22]])</f>
        <v xml:space="preserve"> </v>
      </c>
    </row>
    <row r="151" spans="1:14" x14ac:dyDescent="0.25">
      <c r="A151" s="1" t="s">
        <v>10</v>
      </c>
      <c r="B151" s="1" t="s">
        <v>32</v>
      </c>
      <c r="C151" s="1" t="s">
        <v>33</v>
      </c>
      <c r="E151" s="1" t="s">
        <v>33</v>
      </c>
      <c r="F151" s="1" t="s">
        <v>325</v>
      </c>
      <c r="G151" s="1" t="s">
        <v>326</v>
      </c>
      <c r="H151" s="1" t="s">
        <v>676</v>
      </c>
      <c r="I151" s="13">
        <v>1</v>
      </c>
      <c r="J151" s="13">
        <v>1</v>
      </c>
      <c r="K151" s="13">
        <v>0</v>
      </c>
      <c r="L151" s="13">
        <f>AVERAGE(Table1[[#This Row],[2020-21]:[2022-23]])</f>
        <v>0.66666666666666663</v>
      </c>
      <c r="M151" s="13">
        <f>Table1[[#This Row],[2022-23]]-Table1[[#This Row],[2021-22]]</f>
        <v>-1</v>
      </c>
      <c r="N151" s="14">
        <f>IF(Table1[[#This Row],[2021-22]]=0," ",Table1[[#This Row],[Last 2-Year Change]]/Table1[[#This Row],[2021-22]])</f>
        <v>-1</v>
      </c>
    </row>
    <row r="152" spans="1:14" x14ac:dyDescent="0.25">
      <c r="A152" s="1" t="s">
        <v>10</v>
      </c>
      <c r="B152" s="1" t="s">
        <v>32</v>
      </c>
      <c r="C152" s="1" t="s">
        <v>33</v>
      </c>
      <c r="E152" s="1" t="s">
        <v>104</v>
      </c>
      <c r="F152" s="1" t="s">
        <v>322</v>
      </c>
      <c r="G152" s="1" t="s">
        <v>104</v>
      </c>
      <c r="H152" s="1" t="s">
        <v>678</v>
      </c>
      <c r="I152" s="13">
        <v>1</v>
      </c>
      <c r="J152" s="13">
        <v>0</v>
      </c>
      <c r="K152" s="13">
        <v>1</v>
      </c>
      <c r="L152" s="13">
        <f>AVERAGE(Table1[[#This Row],[2020-21]:[2022-23]])</f>
        <v>0.66666666666666663</v>
      </c>
      <c r="M152" s="13">
        <f>Table1[[#This Row],[2022-23]]-Table1[[#This Row],[2021-22]]</f>
        <v>1</v>
      </c>
      <c r="N152" s="14" t="str">
        <f>IF(Table1[[#This Row],[2021-22]]=0," ",Table1[[#This Row],[Last 2-Year Change]]/Table1[[#This Row],[2021-22]])</f>
        <v xml:space="preserve"> </v>
      </c>
    </row>
    <row r="153" spans="1:14" x14ac:dyDescent="0.25">
      <c r="A153" s="1" t="s">
        <v>10</v>
      </c>
      <c r="B153" s="1" t="s">
        <v>582</v>
      </c>
      <c r="C153" s="1" t="s">
        <v>583</v>
      </c>
      <c r="D153" s="1" t="s">
        <v>651</v>
      </c>
      <c r="E153" s="1" t="s">
        <v>690</v>
      </c>
      <c r="F153" s="1" t="s">
        <v>588</v>
      </c>
      <c r="G153" s="1" t="s">
        <v>589</v>
      </c>
      <c r="H153" s="1" t="s">
        <v>678</v>
      </c>
      <c r="I153" s="13">
        <v>1</v>
      </c>
      <c r="J153" s="13">
        <v>0</v>
      </c>
      <c r="K153" s="13">
        <v>1</v>
      </c>
      <c r="L153" s="13">
        <f>AVERAGE(Table1[[#This Row],[2020-21]:[2022-23]])</f>
        <v>0.66666666666666663</v>
      </c>
      <c r="M153" s="13">
        <f>Table1[[#This Row],[2022-23]]-Table1[[#This Row],[2021-22]]</f>
        <v>1</v>
      </c>
      <c r="N153" s="14" t="str">
        <f>IF(Table1[[#This Row],[2021-22]]=0," ",Table1[[#This Row],[Last 2-Year Change]]/Table1[[#This Row],[2021-22]])</f>
        <v xml:space="preserve"> </v>
      </c>
    </row>
    <row r="154" spans="1:14" x14ac:dyDescent="0.25">
      <c r="A154" s="1" t="s">
        <v>10</v>
      </c>
      <c r="B154" s="1" t="s">
        <v>86</v>
      </c>
      <c r="C154" s="1" t="s">
        <v>87</v>
      </c>
      <c r="E154" s="1" t="s">
        <v>693</v>
      </c>
      <c r="F154" s="1" t="s">
        <v>616</v>
      </c>
      <c r="G154" s="1" t="s">
        <v>617</v>
      </c>
      <c r="H154" s="1" t="s">
        <v>676</v>
      </c>
      <c r="I154" s="13">
        <v>2</v>
      </c>
      <c r="J154" s="13">
        <v>0</v>
      </c>
      <c r="K154" s="13">
        <v>0</v>
      </c>
      <c r="L154" s="13">
        <f>AVERAGE(Table1[[#This Row],[2020-21]:[2022-23]])</f>
        <v>0.66666666666666663</v>
      </c>
      <c r="M154" s="13">
        <f>Table1[[#This Row],[2022-23]]-Table1[[#This Row],[2021-22]]</f>
        <v>0</v>
      </c>
      <c r="N154" s="14" t="str">
        <f>IF(Table1[[#This Row],[2021-22]]=0," ",Table1[[#This Row],[Last 2-Year Change]]/Table1[[#This Row],[2021-22]])</f>
        <v xml:space="preserve"> </v>
      </c>
    </row>
    <row r="155" spans="1:14" x14ac:dyDescent="0.25">
      <c r="A155" s="1" t="s">
        <v>94</v>
      </c>
      <c r="B155" s="1" t="s">
        <v>17</v>
      </c>
      <c r="C155" s="1" t="s">
        <v>18</v>
      </c>
      <c r="D155" s="1" t="s">
        <v>651</v>
      </c>
      <c r="E155" s="1" t="s">
        <v>159</v>
      </c>
      <c r="F155" s="1" t="s">
        <v>158</v>
      </c>
      <c r="G155" s="1" t="s">
        <v>159</v>
      </c>
      <c r="H155" s="1" t="s">
        <v>694</v>
      </c>
      <c r="I155" s="13">
        <v>0</v>
      </c>
      <c r="J155" s="13">
        <v>0</v>
      </c>
      <c r="K155" s="13">
        <v>2</v>
      </c>
      <c r="L155" s="13">
        <f>AVERAGE(Table1[[#This Row],[2020-21]:[2022-23]])</f>
        <v>0.66666666666666663</v>
      </c>
      <c r="M155" s="13">
        <f>Table1[[#This Row],[2022-23]]-Table1[[#This Row],[2021-22]]</f>
        <v>2</v>
      </c>
      <c r="N155" s="14" t="str">
        <f>IF(Table1[[#This Row],[2021-22]]=0," ",Table1[[#This Row],[Last 2-Year Change]]/Table1[[#This Row],[2021-22]])</f>
        <v xml:space="preserve"> </v>
      </c>
    </row>
    <row r="156" spans="1:14" x14ac:dyDescent="0.25">
      <c r="A156" s="1" t="s">
        <v>94</v>
      </c>
      <c r="B156" s="1" t="s">
        <v>334</v>
      </c>
      <c r="C156" s="1" t="s">
        <v>335</v>
      </c>
      <c r="D156" s="1" t="s">
        <v>651</v>
      </c>
      <c r="E156" s="1" t="s">
        <v>348</v>
      </c>
      <c r="F156" s="1" t="s">
        <v>347</v>
      </c>
      <c r="G156" s="1" t="s">
        <v>348</v>
      </c>
      <c r="H156" s="1" t="s">
        <v>694</v>
      </c>
      <c r="I156" s="13">
        <v>1</v>
      </c>
      <c r="J156" s="13">
        <v>0</v>
      </c>
      <c r="K156" s="13">
        <v>1</v>
      </c>
      <c r="L156" s="13">
        <f>AVERAGE(Table1[[#This Row],[2020-21]:[2022-23]])</f>
        <v>0.66666666666666663</v>
      </c>
      <c r="M156" s="13">
        <f>Table1[[#This Row],[2022-23]]-Table1[[#This Row],[2021-22]]</f>
        <v>1</v>
      </c>
      <c r="N156" s="14" t="str">
        <f>IF(Table1[[#This Row],[2021-22]]=0," ",Table1[[#This Row],[Last 2-Year Change]]/Table1[[#This Row],[2021-22]])</f>
        <v xml:space="preserve"> </v>
      </c>
    </row>
    <row r="157" spans="1:14" x14ac:dyDescent="0.25">
      <c r="A157" s="1" t="s">
        <v>94</v>
      </c>
      <c r="B157" s="1" t="s">
        <v>334</v>
      </c>
      <c r="C157" s="1" t="s">
        <v>335</v>
      </c>
      <c r="D157" s="1" t="s">
        <v>651</v>
      </c>
      <c r="E157" s="1" t="s">
        <v>351</v>
      </c>
      <c r="F157" s="1" t="s">
        <v>350</v>
      </c>
      <c r="G157" s="1" t="s">
        <v>351</v>
      </c>
      <c r="H157" s="1" t="s">
        <v>694</v>
      </c>
      <c r="I157" s="13">
        <v>1</v>
      </c>
      <c r="J157" s="13">
        <v>1</v>
      </c>
      <c r="K157" s="13">
        <v>0</v>
      </c>
      <c r="L157" s="13">
        <f>AVERAGE(Table1[[#This Row],[2020-21]:[2022-23]])</f>
        <v>0.66666666666666663</v>
      </c>
      <c r="M157" s="13">
        <f>Table1[[#This Row],[2022-23]]-Table1[[#This Row],[2021-22]]</f>
        <v>-1</v>
      </c>
      <c r="N157" s="14">
        <f>IF(Table1[[#This Row],[2021-22]]=0," ",Table1[[#This Row],[Last 2-Year Change]]/Table1[[#This Row],[2021-22]])</f>
        <v>-1</v>
      </c>
    </row>
    <row r="158" spans="1:14" x14ac:dyDescent="0.25">
      <c r="A158" s="1" t="s">
        <v>94</v>
      </c>
      <c r="B158" s="1" t="s">
        <v>426</v>
      </c>
      <c r="C158" s="1" t="s">
        <v>427</v>
      </c>
      <c r="D158" s="1" t="s">
        <v>651</v>
      </c>
      <c r="E158" s="1" t="s">
        <v>702</v>
      </c>
      <c r="F158" s="1" t="s">
        <v>432</v>
      </c>
      <c r="G158" s="1" t="s">
        <v>433</v>
      </c>
      <c r="H158" s="1" t="s">
        <v>694</v>
      </c>
      <c r="I158" s="13">
        <v>0</v>
      </c>
      <c r="J158" s="13">
        <v>0</v>
      </c>
      <c r="K158" s="13">
        <v>2</v>
      </c>
      <c r="L158" s="13">
        <f>AVERAGE(Table1[[#This Row],[2020-21]:[2022-23]])</f>
        <v>0.66666666666666663</v>
      </c>
      <c r="M158" s="13">
        <f>Table1[[#This Row],[2022-23]]-Table1[[#This Row],[2021-22]]</f>
        <v>2</v>
      </c>
      <c r="N158" s="14" t="str">
        <f>IF(Table1[[#This Row],[2021-22]]=0," ",Table1[[#This Row],[Last 2-Year Change]]/Table1[[#This Row],[2021-22]])</f>
        <v xml:space="preserve"> </v>
      </c>
    </row>
    <row r="159" spans="1:14" x14ac:dyDescent="0.25">
      <c r="A159" s="1" t="s">
        <v>28</v>
      </c>
      <c r="B159" s="1" t="s">
        <v>112</v>
      </c>
      <c r="C159" s="1" t="s">
        <v>113</v>
      </c>
      <c r="E159" s="1" t="s">
        <v>640</v>
      </c>
      <c r="I159" s="13">
        <v>0</v>
      </c>
      <c r="J159" s="13">
        <v>0</v>
      </c>
      <c r="K159" s="13">
        <v>2</v>
      </c>
      <c r="L159" s="13">
        <f>AVERAGE(Table1[[#This Row],[2020-21]:[2022-23]])</f>
        <v>0.66666666666666663</v>
      </c>
      <c r="M159" s="13">
        <f>Table1[[#This Row],[2022-23]]-Table1[[#This Row],[2021-22]]</f>
        <v>2</v>
      </c>
      <c r="N159" s="14" t="str">
        <f>IF(Table1[[#This Row],[2021-22]]=0," ",Table1[[#This Row],[Last 2-Year Change]]/Table1[[#This Row],[2021-22]])</f>
        <v xml:space="preserve"> </v>
      </c>
    </row>
    <row r="160" spans="1:14" x14ac:dyDescent="0.25">
      <c r="A160" s="1" t="s">
        <v>9</v>
      </c>
      <c r="B160" s="1" t="s">
        <v>306</v>
      </c>
      <c r="C160" s="1" t="s">
        <v>307</v>
      </c>
      <c r="D160" s="1" t="s">
        <v>651</v>
      </c>
      <c r="E160" s="1" t="s">
        <v>669</v>
      </c>
      <c r="F160" s="1" t="s">
        <v>309</v>
      </c>
      <c r="G160" s="1" t="s">
        <v>310</v>
      </c>
      <c r="H160" s="1" t="s">
        <v>663</v>
      </c>
      <c r="I160" s="13">
        <v>0</v>
      </c>
      <c r="J160" s="13">
        <v>1</v>
      </c>
      <c r="K160" s="13">
        <v>0</v>
      </c>
      <c r="L160" s="13">
        <f>AVERAGE(Table1[[#This Row],[2020-21]:[2022-23]])</f>
        <v>0.33333333333333331</v>
      </c>
      <c r="M160" s="13">
        <f>Table1[[#This Row],[2022-23]]-Table1[[#This Row],[2021-22]]</f>
        <v>-1</v>
      </c>
      <c r="N160" s="14">
        <f>IF(Table1[[#This Row],[2021-22]]=0," ",Table1[[#This Row],[Last 2-Year Change]]/Table1[[#This Row],[2021-22]])</f>
        <v>-1</v>
      </c>
    </row>
    <row r="161" spans="1:14" x14ac:dyDescent="0.25">
      <c r="A161" s="1" t="s">
        <v>9</v>
      </c>
      <c r="B161" s="1" t="s">
        <v>38</v>
      </c>
      <c r="C161" s="1" t="s">
        <v>39</v>
      </c>
      <c r="D161" s="1" t="s">
        <v>651</v>
      </c>
      <c r="E161" s="1" t="s">
        <v>671</v>
      </c>
      <c r="F161" s="1" t="s">
        <v>384</v>
      </c>
      <c r="G161" s="1" t="s">
        <v>385</v>
      </c>
      <c r="H161" s="1" t="s">
        <v>665</v>
      </c>
      <c r="I161" s="13">
        <v>0</v>
      </c>
      <c r="J161" s="13">
        <v>1</v>
      </c>
      <c r="K161" s="13">
        <v>0</v>
      </c>
      <c r="L161" s="13">
        <f>AVERAGE(Table1[[#This Row],[2020-21]:[2022-23]])</f>
        <v>0.33333333333333331</v>
      </c>
      <c r="M161" s="13">
        <f>Table1[[#This Row],[2022-23]]-Table1[[#This Row],[2021-22]]</f>
        <v>-1</v>
      </c>
      <c r="N161" s="14">
        <f>IF(Table1[[#This Row],[2021-22]]=0," ",Table1[[#This Row],[Last 2-Year Change]]/Table1[[#This Row],[2021-22]])</f>
        <v>-1</v>
      </c>
    </row>
    <row r="162" spans="1:14" x14ac:dyDescent="0.25">
      <c r="A162" s="1" t="s">
        <v>9</v>
      </c>
      <c r="B162" s="1" t="s">
        <v>572</v>
      </c>
      <c r="C162" s="1" t="s">
        <v>573</v>
      </c>
      <c r="E162" s="1" t="s">
        <v>573</v>
      </c>
      <c r="F162" s="1" t="s">
        <v>578</v>
      </c>
      <c r="G162" s="1" t="s">
        <v>573</v>
      </c>
      <c r="H162" s="1" t="s">
        <v>665</v>
      </c>
      <c r="I162" s="13">
        <v>0</v>
      </c>
      <c r="J162" s="13">
        <v>1</v>
      </c>
      <c r="K162" s="13">
        <v>0</v>
      </c>
      <c r="L162" s="13">
        <f>AVERAGE(Table1[[#This Row],[2020-21]:[2022-23]])</f>
        <v>0.33333333333333331</v>
      </c>
      <c r="M162" s="13">
        <f>Table1[[#This Row],[2022-23]]-Table1[[#This Row],[2021-22]]</f>
        <v>-1</v>
      </c>
      <c r="N162" s="14">
        <f>IF(Table1[[#This Row],[2021-22]]=0," ",Table1[[#This Row],[Last 2-Year Change]]/Table1[[#This Row],[2021-22]])</f>
        <v>-1</v>
      </c>
    </row>
    <row r="163" spans="1:14" x14ac:dyDescent="0.25">
      <c r="A163" s="1" t="s">
        <v>9</v>
      </c>
      <c r="B163" s="1" t="s">
        <v>572</v>
      </c>
      <c r="C163" s="1" t="s">
        <v>573</v>
      </c>
      <c r="E163" s="1" t="s">
        <v>573</v>
      </c>
      <c r="F163" s="1" t="s">
        <v>579</v>
      </c>
      <c r="G163" s="1" t="s">
        <v>573</v>
      </c>
      <c r="H163" s="1" t="s">
        <v>663</v>
      </c>
      <c r="I163" s="13">
        <v>0</v>
      </c>
      <c r="J163" s="13">
        <v>0</v>
      </c>
      <c r="K163" s="13">
        <v>1</v>
      </c>
      <c r="L163" s="13">
        <f>AVERAGE(Table1[[#This Row],[2020-21]:[2022-23]])</f>
        <v>0.33333333333333331</v>
      </c>
      <c r="M163" s="13">
        <f>Table1[[#This Row],[2022-23]]-Table1[[#This Row],[2021-22]]</f>
        <v>1</v>
      </c>
      <c r="N163" s="14" t="str">
        <f>IF(Table1[[#This Row],[2021-22]]=0," ",Table1[[#This Row],[Last 2-Year Change]]/Table1[[#This Row],[2021-22]])</f>
        <v xml:space="preserve"> </v>
      </c>
    </row>
    <row r="164" spans="1:14" x14ac:dyDescent="0.25">
      <c r="A164" s="1" t="s">
        <v>10</v>
      </c>
      <c r="B164" s="1" t="s">
        <v>185</v>
      </c>
      <c r="C164" s="1" t="s">
        <v>186</v>
      </c>
      <c r="E164" s="1" t="s">
        <v>657</v>
      </c>
      <c r="F164" s="1" t="s">
        <v>188</v>
      </c>
      <c r="G164" s="1" t="s">
        <v>189</v>
      </c>
      <c r="H164" s="1" t="s">
        <v>678</v>
      </c>
      <c r="I164" s="13">
        <v>0</v>
      </c>
      <c r="J164" s="13">
        <v>1</v>
      </c>
      <c r="K164" s="13">
        <v>0</v>
      </c>
      <c r="L164" s="13">
        <f>AVERAGE(Table1[[#This Row],[2020-21]:[2022-23]])</f>
        <v>0.33333333333333331</v>
      </c>
      <c r="M164" s="13">
        <f>Table1[[#This Row],[2022-23]]-Table1[[#This Row],[2021-22]]</f>
        <v>-1</v>
      </c>
      <c r="N164" s="14">
        <f>IF(Table1[[#This Row],[2021-22]]=0," ",Table1[[#This Row],[Last 2-Year Change]]/Table1[[#This Row],[2021-22]])</f>
        <v>-1</v>
      </c>
    </row>
    <row r="165" spans="1:14" x14ac:dyDescent="0.25">
      <c r="A165" s="1" t="s">
        <v>10</v>
      </c>
      <c r="B165" s="1" t="s">
        <v>32</v>
      </c>
      <c r="C165" s="1" t="s">
        <v>33</v>
      </c>
      <c r="E165" s="1" t="s">
        <v>33</v>
      </c>
      <c r="F165" s="1" t="s">
        <v>327</v>
      </c>
      <c r="G165" s="1" t="s">
        <v>326</v>
      </c>
      <c r="H165" s="1" t="s">
        <v>676</v>
      </c>
      <c r="I165" s="13">
        <v>0</v>
      </c>
      <c r="J165" s="13">
        <v>0</v>
      </c>
      <c r="K165" s="13">
        <v>1</v>
      </c>
      <c r="L165" s="13">
        <f>AVERAGE(Table1[[#This Row],[2020-21]:[2022-23]])</f>
        <v>0.33333333333333331</v>
      </c>
      <c r="M165" s="13">
        <f>Table1[[#This Row],[2022-23]]-Table1[[#This Row],[2021-22]]</f>
        <v>1</v>
      </c>
      <c r="N165" s="14" t="str">
        <f>IF(Table1[[#This Row],[2021-22]]=0," ",Table1[[#This Row],[Last 2-Year Change]]/Table1[[#This Row],[2021-22]])</f>
        <v xml:space="preserve"> </v>
      </c>
    </row>
    <row r="166" spans="1:14" x14ac:dyDescent="0.25">
      <c r="A166" s="1" t="s">
        <v>10</v>
      </c>
      <c r="B166" s="1" t="s">
        <v>334</v>
      </c>
      <c r="C166" s="1" t="s">
        <v>335</v>
      </c>
      <c r="D166" s="1" t="s">
        <v>651</v>
      </c>
      <c r="E166" s="1" t="s">
        <v>338</v>
      </c>
      <c r="F166" s="1" t="s">
        <v>343</v>
      </c>
      <c r="G166" s="1" t="s">
        <v>338</v>
      </c>
      <c r="H166" s="1" t="s">
        <v>676</v>
      </c>
      <c r="I166" s="13">
        <v>0</v>
      </c>
      <c r="J166" s="13">
        <v>1</v>
      </c>
      <c r="K166" s="13">
        <v>0</v>
      </c>
      <c r="L166" s="13">
        <f>AVERAGE(Table1[[#This Row],[2020-21]:[2022-23]])</f>
        <v>0.33333333333333331</v>
      </c>
      <c r="M166" s="13">
        <f>Table1[[#This Row],[2022-23]]-Table1[[#This Row],[2021-22]]</f>
        <v>-1</v>
      </c>
      <c r="N166" s="14">
        <f>IF(Table1[[#This Row],[2021-22]]=0," ",Table1[[#This Row],[Last 2-Year Change]]/Table1[[#This Row],[2021-22]])</f>
        <v>-1</v>
      </c>
    </row>
    <row r="167" spans="1:14" x14ac:dyDescent="0.25">
      <c r="A167" s="1" t="s">
        <v>10</v>
      </c>
      <c r="B167" s="1" t="s">
        <v>334</v>
      </c>
      <c r="C167" s="1" t="s">
        <v>335</v>
      </c>
      <c r="D167" s="1" t="s">
        <v>651</v>
      </c>
      <c r="E167" s="1" t="s">
        <v>338</v>
      </c>
      <c r="F167" s="1" t="s">
        <v>344</v>
      </c>
      <c r="G167" s="1" t="s">
        <v>338</v>
      </c>
      <c r="H167" s="1" t="s">
        <v>676</v>
      </c>
      <c r="I167" s="13">
        <v>0</v>
      </c>
      <c r="J167" s="13">
        <v>0</v>
      </c>
      <c r="K167" s="13">
        <v>1</v>
      </c>
      <c r="L167" s="13">
        <f>AVERAGE(Table1[[#This Row],[2020-21]:[2022-23]])</f>
        <v>0.33333333333333331</v>
      </c>
      <c r="M167" s="13">
        <f>Table1[[#This Row],[2022-23]]-Table1[[#This Row],[2021-22]]</f>
        <v>1</v>
      </c>
      <c r="N167" s="14" t="str">
        <f>IF(Table1[[#This Row],[2021-22]]=0," ",Table1[[#This Row],[Last 2-Year Change]]/Table1[[#This Row],[2021-22]])</f>
        <v xml:space="preserve"> </v>
      </c>
    </row>
    <row r="168" spans="1:14" x14ac:dyDescent="0.25">
      <c r="A168" s="1" t="s">
        <v>10</v>
      </c>
      <c r="B168" s="1" t="s">
        <v>36</v>
      </c>
      <c r="C168" s="1" t="s">
        <v>37</v>
      </c>
      <c r="E168" s="1" t="s">
        <v>373</v>
      </c>
      <c r="F168" s="1" t="s">
        <v>375</v>
      </c>
      <c r="G168" s="1" t="s">
        <v>373</v>
      </c>
      <c r="H168" s="1" t="s">
        <v>678</v>
      </c>
      <c r="I168" s="13">
        <v>0</v>
      </c>
      <c r="J168" s="13">
        <v>0</v>
      </c>
      <c r="K168" s="13">
        <v>1</v>
      </c>
      <c r="L168" s="13">
        <f>AVERAGE(Table1[[#This Row],[2020-21]:[2022-23]])</f>
        <v>0.33333333333333331</v>
      </c>
      <c r="M168" s="13">
        <f>Table1[[#This Row],[2022-23]]-Table1[[#This Row],[2021-22]]</f>
        <v>1</v>
      </c>
      <c r="N168" s="14" t="str">
        <f>IF(Table1[[#This Row],[2021-22]]=0," ",Table1[[#This Row],[Last 2-Year Change]]/Table1[[#This Row],[2021-22]])</f>
        <v xml:space="preserve"> </v>
      </c>
    </row>
    <row r="169" spans="1:14" x14ac:dyDescent="0.25">
      <c r="A169" s="1" t="s">
        <v>10</v>
      </c>
      <c r="B169" s="1" t="s">
        <v>38</v>
      </c>
      <c r="C169" s="1" t="s">
        <v>39</v>
      </c>
      <c r="D169" s="1" t="s">
        <v>651</v>
      </c>
      <c r="E169" s="1" t="s">
        <v>39</v>
      </c>
      <c r="F169" s="1" t="s">
        <v>685</v>
      </c>
      <c r="G169" s="1" t="s">
        <v>686</v>
      </c>
      <c r="H169" s="1" t="s">
        <v>687</v>
      </c>
      <c r="I169" s="13">
        <v>0</v>
      </c>
      <c r="J169" s="13">
        <v>0</v>
      </c>
      <c r="K169" s="13">
        <v>1</v>
      </c>
      <c r="L169" s="13">
        <f>AVERAGE(Table1[[#This Row],[2020-21]:[2022-23]])</f>
        <v>0.33333333333333331</v>
      </c>
      <c r="M169" s="13">
        <f>Table1[[#This Row],[2022-23]]-Table1[[#This Row],[2021-22]]</f>
        <v>1</v>
      </c>
      <c r="N169" s="14" t="str">
        <f>IF(Table1[[#This Row],[2021-22]]=0," ",Table1[[#This Row],[Last 2-Year Change]]/Table1[[#This Row],[2021-22]])</f>
        <v xml:space="preserve"> </v>
      </c>
    </row>
    <row r="170" spans="1:14" x14ac:dyDescent="0.25">
      <c r="A170" s="1" t="s">
        <v>10</v>
      </c>
      <c r="B170" s="1" t="s">
        <v>38</v>
      </c>
      <c r="C170" s="1" t="s">
        <v>39</v>
      </c>
      <c r="D170" s="1" t="s">
        <v>651</v>
      </c>
      <c r="E170" s="1" t="s">
        <v>671</v>
      </c>
      <c r="F170" s="1" t="s">
        <v>688</v>
      </c>
      <c r="G170" s="1" t="s">
        <v>385</v>
      </c>
      <c r="H170" s="1" t="s">
        <v>676</v>
      </c>
      <c r="I170" s="13">
        <v>0</v>
      </c>
      <c r="J170" s="13">
        <v>1</v>
      </c>
      <c r="K170" s="13">
        <v>0</v>
      </c>
      <c r="L170" s="13">
        <f>AVERAGE(Table1[[#This Row],[2020-21]:[2022-23]])</f>
        <v>0.33333333333333331</v>
      </c>
      <c r="M170" s="13">
        <f>Table1[[#This Row],[2022-23]]-Table1[[#This Row],[2021-22]]</f>
        <v>-1</v>
      </c>
      <c r="N170" s="14">
        <f>IF(Table1[[#This Row],[2021-22]]=0," ",Table1[[#This Row],[Last 2-Year Change]]/Table1[[#This Row],[2021-22]])</f>
        <v>-1</v>
      </c>
    </row>
    <row r="171" spans="1:14" x14ac:dyDescent="0.25">
      <c r="A171" s="1" t="s">
        <v>10</v>
      </c>
      <c r="B171" s="1" t="s">
        <v>86</v>
      </c>
      <c r="C171" s="1" t="s">
        <v>87</v>
      </c>
      <c r="E171" s="1" t="s">
        <v>692</v>
      </c>
      <c r="F171" s="1" t="s">
        <v>611</v>
      </c>
      <c r="G171" s="1" t="s">
        <v>612</v>
      </c>
      <c r="H171" s="1" t="s">
        <v>676</v>
      </c>
      <c r="I171" s="13">
        <v>0</v>
      </c>
      <c r="J171" s="13">
        <v>0</v>
      </c>
      <c r="K171" s="13">
        <v>1</v>
      </c>
      <c r="L171" s="13">
        <f>AVERAGE(Table1[[#This Row],[2020-21]:[2022-23]])</f>
        <v>0.33333333333333331</v>
      </c>
      <c r="M171" s="13">
        <f>Table1[[#This Row],[2022-23]]-Table1[[#This Row],[2021-22]]</f>
        <v>1</v>
      </c>
      <c r="N171" s="14" t="str">
        <f>IF(Table1[[#This Row],[2021-22]]=0," ",Table1[[#This Row],[Last 2-Year Change]]/Table1[[#This Row],[2021-22]])</f>
        <v xml:space="preserve"> </v>
      </c>
    </row>
    <row r="172" spans="1:14" x14ac:dyDescent="0.25">
      <c r="A172" s="1" t="s">
        <v>94</v>
      </c>
      <c r="B172" s="1" t="s">
        <v>582</v>
      </c>
      <c r="C172" s="1" t="s">
        <v>583</v>
      </c>
      <c r="D172" s="1" t="s">
        <v>651</v>
      </c>
      <c r="E172" s="1" t="s">
        <v>696</v>
      </c>
      <c r="F172" s="1" t="s">
        <v>595</v>
      </c>
      <c r="G172" s="1" t="s">
        <v>596</v>
      </c>
      <c r="H172" s="1" t="s">
        <v>694</v>
      </c>
      <c r="I172" s="13">
        <v>1</v>
      </c>
      <c r="J172" s="13">
        <v>0</v>
      </c>
      <c r="K172" s="13">
        <v>0</v>
      </c>
      <c r="L172" s="13">
        <f>AVERAGE(Table1[[#This Row],[2020-21]:[2022-23]])</f>
        <v>0.33333333333333331</v>
      </c>
      <c r="M172" s="13">
        <f>Table1[[#This Row],[2022-23]]-Table1[[#This Row],[2021-22]]</f>
        <v>0</v>
      </c>
      <c r="N172" s="14" t="str">
        <f>IF(Table1[[#This Row],[2021-22]]=0," ",Table1[[#This Row],[Last 2-Year Change]]/Table1[[#This Row],[2021-22]])</f>
        <v xml:space="preserve"> </v>
      </c>
    </row>
    <row r="173" spans="1:14" x14ac:dyDescent="0.25">
      <c r="A173" s="1" t="s">
        <v>94</v>
      </c>
      <c r="B173" s="1" t="s">
        <v>17</v>
      </c>
      <c r="C173" s="1" t="s">
        <v>18</v>
      </c>
      <c r="D173" s="1" t="s">
        <v>651</v>
      </c>
      <c r="E173" s="1" t="s">
        <v>697</v>
      </c>
      <c r="F173" s="1" t="s">
        <v>164</v>
      </c>
      <c r="G173" s="1" t="s">
        <v>165</v>
      </c>
      <c r="H173" s="1" t="s">
        <v>694</v>
      </c>
      <c r="I173" s="13">
        <v>0</v>
      </c>
      <c r="J173" s="13">
        <v>0</v>
      </c>
      <c r="K173" s="13">
        <v>1</v>
      </c>
      <c r="L173" s="13">
        <f>AVERAGE(Table1[[#This Row],[2020-21]:[2022-23]])</f>
        <v>0.33333333333333331</v>
      </c>
      <c r="M173" s="13">
        <f>Table1[[#This Row],[2022-23]]-Table1[[#This Row],[2021-22]]</f>
        <v>1</v>
      </c>
      <c r="N173" s="14" t="str">
        <f>IF(Table1[[#This Row],[2021-22]]=0," ",Table1[[#This Row],[Last 2-Year Change]]/Table1[[#This Row],[2021-22]])</f>
        <v xml:space="preserve"> </v>
      </c>
    </row>
    <row r="174" spans="1:14" x14ac:dyDescent="0.25">
      <c r="A174" s="1" t="s">
        <v>94</v>
      </c>
      <c r="B174" s="1" t="s">
        <v>17</v>
      </c>
      <c r="C174" s="1" t="s">
        <v>18</v>
      </c>
      <c r="D174" s="1" t="s">
        <v>651</v>
      </c>
      <c r="E174" s="1" t="s">
        <v>162</v>
      </c>
      <c r="F174" s="1" t="s">
        <v>161</v>
      </c>
      <c r="G174" s="1" t="s">
        <v>162</v>
      </c>
      <c r="H174" s="1" t="s">
        <v>694</v>
      </c>
      <c r="I174" s="13">
        <v>0</v>
      </c>
      <c r="J174" s="13">
        <v>0</v>
      </c>
      <c r="K174" s="13">
        <v>1</v>
      </c>
      <c r="L174" s="13">
        <f>AVERAGE(Table1[[#This Row],[2020-21]:[2022-23]])</f>
        <v>0.33333333333333331</v>
      </c>
      <c r="M174" s="13">
        <f>Table1[[#This Row],[2022-23]]-Table1[[#This Row],[2021-22]]</f>
        <v>1</v>
      </c>
      <c r="N174" s="14" t="str">
        <f>IF(Table1[[#This Row],[2021-22]]=0," ",Table1[[#This Row],[Last 2-Year Change]]/Table1[[#This Row],[2021-22]])</f>
        <v xml:space="preserve"> </v>
      </c>
    </row>
    <row r="175" spans="1:14" x14ac:dyDescent="0.25">
      <c r="A175" s="1" t="s">
        <v>94</v>
      </c>
      <c r="B175" s="1" t="s">
        <v>190</v>
      </c>
      <c r="C175" s="1" t="s">
        <v>191</v>
      </c>
      <c r="D175" s="1" t="s">
        <v>651</v>
      </c>
      <c r="E175" s="1" t="s">
        <v>197</v>
      </c>
      <c r="F175" s="1" t="s">
        <v>196</v>
      </c>
      <c r="G175" s="1" t="s">
        <v>197</v>
      </c>
      <c r="H175" s="1" t="s">
        <v>694</v>
      </c>
      <c r="I175" s="13">
        <v>0</v>
      </c>
      <c r="J175" s="13">
        <v>1</v>
      </c>
      <c r="K175" s="13">
        <v>0</v>
      </c>
      <c r="L175" s="13">
        <f>AVERAGE(Table1[[#This Row],[2020-21]:[2022-23]])</f>
        <v>0.33333333333333331</v>
      </c>
      <c r="M175" s="13">
        <f>Table1[[#This Row],[2022-23]]-Table1[[#This Row],[2021-22]]</f>
        <v>-1</v>
      </c>
      <c r="N175" s="14">
        <f>IF(Table1[[#This Row],[2021-22]]=0," ",Table1[[#This Row],[Last 2-Year Change]]/Table1[[#This Row],[2021-22]])</f>
        <v>-1</v>
      </c>
    </row>
    <row r="176" spans="1:14" x14ac:dyDescent="0.25">
      <c r="A176" s="1" t="s">
        <v>94</v>
      </c>
      <c r="B176" s="1" t="s">
        <v>203</v>
      </c>
      <c r="C176" s="1" t="s">
        <v>204</v>
      </c>
      <c r="D176" s="1" t="s">
        <v>651</v>
      </c>
      <c r="E176" s="1" t="s">
        <v>207</v>
      </c>
      <c r="F176" s="1" t="s">
        <v>206</v>
      </c>
      <c r="G176" s="1" t="s">
        <v>207</v>
      </c>
      <c r="H176" s="1" t="s">
        <v>694</v>
      </c>
      <c r="I176" s="13">
        <v>0</v>
      </c>
      <c r="J176" s="13">
        <v>0</v>
      </c>
      <c r="K176" s="13">
        <v>1</v>
      </c>
      <c r="L176" s="13">
        <f>AVERAGE(Table1[[#This Row],[2020-21]:[2022-23]])</f>
        <v>0.33333333333333331</v>
      </c>
      <c r="M176" s="13">
        <f>Table1[[#This Row],[2022-23]]-Table1[[#This Row],[2021-22]]</f>
        <v>1</v>
      </c>
      <c r="N176" s="14" t="str">
        <f>IF(Table1[[#This Row],[2021-22]]=0," ",Table1[[#This Row],[Last 2-Year Change]]/Table1[[#This Row],[2021-22]])</f>
        <v xml:space="preserve"> </v>
      </c>
    </row>
    <row r="177" spans="1:14" x14ac:dyDescent="0.25">
      <c r="A177" s="1" t="s">
        <v>94</v>
      </c>
      <c r="B177" s="1" t="s">
        <v>43</v>
      </c>
      <c r="C177" s="1" t="s">
        <v>44</v>
      </c>
      <c r="D177" s="1" t="s">
        <v>651</v>
      </c>
      <c r="E177" s="1" t="s">
        <v>704</v>
      </c>
      <c r="F177" s="1" t="s">
        <v>472</v>
      </c>
      <c r="G177" s="1" t="s">
        <v>473</v>
      </c>
      <c r="H177" s="1" t="s">
        <v>694</v>
      </c>
      <c r="I177" s="13">
        <v>0</v>
      </c>
      <c r="J177" s="13">
        <v>0</v>
      </c>
      <c r="K177" s="13">
        <v>1</v>
      </c>
      <c r="L177" s="13">
        <f>AVERAGE(Table1[[#This Row],[2020-21]:[2022-23]])</f>
        <v>0.33333333333333331</v>
      </c>
      <c r="M177" s="13">
        <f>Table1[[#This Row],[2022-23]]-Table1[[#This Row],[2021-22]]</f>
        <v>1</v>
      </c>
      <c r="N177" s="14" t="str">
        <f>IF(Table1[[#This Row],[2021-22]]=0," ",Table1[[#This Row],[Last 2-Year Change]]/Table1[[#This Row],[2021-22]])</f>
        <v xml:space="preserve"> </v>
      </c>
    </row>
    <row r="178" spans="1:14" x14ac:dyDescent="0.25">
      <c r="A178" t="s">
        <v>642</v>
      </c>
      <c r="I178" s="28">
        <f>SUBTOTAL(109,Table1[2020-21])</f>
        <v>2659</v>
      </c>
      <c r="J178" s="28">
        <f>SUBTOTAL(109,Table1[2021-22])</f>
        <v>2292</v>
      </c>
      <c r="K178" s="28">
        <f>SUBTOTAL(109,Table1[2022-23])</f>
        <v>1839</v>
      </c>
      <c r="L178" s="7"/>
      <c r="M178" s="7"/>
      <c r="N178" s="7"/>
    </row>
    <row r="180" spans="1:14" x14ac:dyDescent="0.25">
      <c r="A180" s="1"/>
    </row>
    <row r="183" spans="1:14" x14ac:dyDescent="0.25">
      <c r="A183" s="9" t="s">
        <v>99</v>
      </c>
    </row>
    <row r="184" spans="1:14" x14ac:dyDescent="0.25">
      <c r="A184" t="s">
        <v>732</v>
      </c>
    </row>
    <row r="185" spans="1:14" x14ac:dyDescent="0.25">
      <c r="A185" t="s">
        <v>7</v>
      </c>
      <c r="B185" s="13">
        <v>1782</v>
      </c>
    </row>
    <row r="186" spans="1:14" x14ac:dyDescent="0.25">
      <c r="A186" t="s">
        <v>90</v>
      </c>
      <c r="B186" s="13">
        <v>1572</v>
      </c>
    </row>
    <row r="187" spans="1:14" x14ac:dyDescent="0.25">
      <c r="A187" t="s">
        <v>116</v>
      </c>
      <c r="B187" s="13">
        <v>1370</v>
      </c>
    </row>
    <row r="188" spans="1:14" x14ac:dyDescent="0.25">
      <c r="A188" t="s">
        <v>91</v>
      </c>
      <c r="B188" s="13">
        <v>1574.6666666666667</v>
      </c>
    </row>
    <row r="189" spans="1:14" x14ac:dyDescent="0.25">
      <c r="A189" t="s">
        <v>92</v>
      </c>
      <c r="B189" s="13">
        <v>-202</v>
      </c>
    </row>
    <row r="190" spans="1:14" x14ac:dyDescent="0.25">
      <c r="A190" t="s">
        <v>93</v>
      </c>
      <c r="B190" s="14">
        <v>-0.12849872773536897</v>
      </c>
    </row>
  </sheetData>
  <conditionalFormatting sqref="L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{97E98F73-DB7A-48F8-90E2-5468B3B04B57}</x14:id>
        </ext>
      </extLst>
    </cfRule>
  </conditionalFormatting>
  <conditionalFormatting sqref="L7:L17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{2BB38749-6606-4203-9339-082EB4A45C43}</x14:id>
        </ext>
      </extLst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E98F73-DB7A-48F8-90E2-5468B3B04B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2BB38749-6606-4203-9339-082EB4A45C4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2F551-FF8B-4739-BEB0-CFC085893891}">
  <dimension ref="A3:H366"/>
  <sheetViews>
    <sheetView workbookViewId="0">
      <selection activeCell="H25" sqref="H25"/>
    </sheetView>
  </sheetViews>
  <sheetFormatPr defaultRowHeight="15" x14ac:dyDescent="0.25"/>
  <cols>
    <col min="1" max="1" width="64.85546875" bestFit="1" customWidth="1"/>
    <col min="2" max="4" width="14.42578125" bestFit="1" customWidth="1"/>
  </cols>
  <sheetData>
    <row r="3" spans="1:8" x14ac:dyDescent="0.25">
      <c r="A3" s="4" t="s">
        <v>95</v>
      </c>
      <c r="B3" t="s">
        <v>97</v>
      </c>
      <c r="C3" t="s">
        <v>98</v>
      </c>
      <c r="D3" t="s">
        <v>118</v>
      </c>
      <c r="H3" s="9" t="s">
        <v>99</v>
      </c>
    </row>
    <row r="4" spans="1:8" x14ac:dyDescent="0.25">
      <c r="A4" s="5" t="s">
        <v>18</v>
      </c>
      <c r="B4" s="7">
        <v>35</v>
      </c>
      <c r="C4" s="7">
        <v>39</v>
      </c>
      <c r="D4" s="7">
        <v>32</v>
      </c>
      <c r="H4" t="s">
        <v>120</v>
      </c>
    </row>
    <row r="5" spans="1:8" x14ac:dyDescent="0.25">
      <c r="A5" s="6" t="s">
        <v>18</v>
      </c>
      <c r="B5" s="7">
        <v>30</v>
      </c>
      <c r="C5" s="7">
        <v>29</v>
      </c>
      <c r="D5" s="7">
        <v>20</v>
      </c>
      <c r="H5" t="s">
        <v>119</v>
      </c>
    </row>
    <row r="6" spans="1:8" x14ac:dyDescent="0.25">
      <c r="A6" s="8" t="s">
        <v>665</v>
      </c>
      <c r="B6" s="7">
        <v>28</v>
      </c>
      <c r="C6" s="7">
        <v>26</v>
      </c>
      <c r="D6" s="7">
        <v>18</v>
      </c>
    </row>
    <row r="7" spans="1:8" x14ac:dyDescent="0.25">
      <c r="A7" s="8" t="s">
        <v>676</v>
      </c>
      <c r="B7" s="7">
        <v>2</v>
      </c>
      <c r="C7" s="7">
        <v>3</v>
      </c>
      <c r="D7" s="7">
        <v>2</v>
      </c>
    </row>
    <row r="8" spans="1:8" x14ac:dyDescent="0.25">
      <c r="A8" s="6" t="s">
        <v>697</v>
      </c>
      <c r="B8" s="7">
        <v>0</v>
      </c>
      <c r="C8" s="7">
        <v>0</v>
      </c>
      <c r="D8" s="7">
        <v>1</v>
      </c>
    </row>
    <row r="9" spans="1:8" x14ac:dyDescent="0.25">
      <c r="A9" s="8" t="s">
        <v>694</v>
      </c>
      <c r="B9" s="7">
        <v>0</v>
      </c>
      <c r="C9" s="7">
        <v>0</v>
      </c>
      <c r="D9" s="7">
        <v>1</v>
      </c>
    </row>
    <row r="10" spans="1:8" x14ac:dyDescent="0.25">
      <c r="A10" s="6" t="s">
        <v>159</v>
      </c>
      <c r="B10" s="7">
        <v>0</v>
      </c>
      <c r="C10" s="7">
        <v>0</v>
      </c>
      <c r="D10" s="7">
        <v>2</v>
      </c>
    </row>
    <row r="11" spans="1:8" x14ac:dyDescent="0.25">
      <c r="A11" s="8" t="s">
        <v>694</v>
      </c>
      <c r="B11" s="7">
        <v>0</v>
      </c>
      <c r="C11" s="7">
        <v>0</v>
      </c>
      <c r="D11" s="7">
        <v>2</v>
      </c>
    </row>
    <row r="12" spans="1:8" x14ac:dyDescent="0.25">
      <c r="A12" s="6" t="s">
        <v>677</v>
      </c>
      <c r="B12" s="7">
        <v>5</v>
      </c>
      <c r="C12" s="7">
        <v>10</v>
      </c>
      <c r="D12" s="7">
        <v>6</v>
      </c>
    </row>
    <row r="13" spans="1:8" x14ac:dyDescent="0.25">
      <c r="A13" s="8" t="s">
        <v>678</v>
      </c>
      <c r="B13" s="7">
        <v>5</v>
      </c>
      <c r="C13" s="7">
        <v>10</v>
      </c>
      <c r="D13" s="7">
        <v>6</v>
      </c>
    </row>
    <row r="14" spans="1:8" x14ac:dyDescent="0.25">
      <c r="A14" s="6" t="s">
        <v>156</v>
      </c>
      <c r="B14" s="7">
        <v>0</v>
      </c>
      <c r="C14" s="7">
        <v>0</v>
      </c>
      <c r="D14" s="7">
        <v>2</v>
      </c>
    </row>
    <row r="15" spans="1:8" x14ac:dyDescent="0.25">
      <c r="A15" s="8" t="s">
        <v>678</v>
      </c>
      <c r="B15" s="7">
        <v>0</v>
      </c>
      <c r="C15" s="7">
        <v>0</v>
      </c>
      <c r="D15" s="7">
        <v>2</v>
      </c>
    </row>
    <row r="16" spans="1:8" x14ac:dyDescent="0.25">
      <c r="A16" s="6" t="s">
        <v>162</v>
      </c>
      <c r="B16" s="7">
        <v>0</v>
      </c>
      <c r="C16" s="7">
        <v>0</v>
      </c>
      <c r="D16" s="7">
        <v>1</v>
      </c>
    </row>
    <row r="17" spans="1:4" x14ac:dyDescent="0.25">
      <c r="A17" s="8" t="s">
        <v>694</v>
      </c>
      <c r="B17" s="7">
        <v>0</v>
      </c>
      <c r="C17" s="7">
        <v>0</v>
      </c>
      <c r="D17" s="7">
        <v>1</v>
      </c>
    </row>
    <row r="18" spans="1:4" x14ac:dyDescent="0.25">
      <c r="A18" s="5" t="s">
        <v>71</v>
      </c>
      <c r="B18" s="7">
        <v>17</v>
      </c>
      <c r="C18" s="7">
        <v>19</v>
      </c>
      <c r="D18" s="7">
        <v>10</v>
      </c>
    </row>
    <row r="19" spans="1:4" x14ac:dyDescent="0.25">
      <c r="A19" s="6" t="s">
        <v>71</v>
      </c>
      <c r="B19" s="7">
        <v>17</v>
      </c>
      <c r="C19" s="7">
        <v>19</v>
      </c>
      <c r="D19" s="7">
        <v>10</v>
      </c>
    </row>
    <row r="20" spans="1:4" x14ac:dyDescent="0.25">
      <c r="A20" s="8" t="s">
        <v>665</v>
      </c>
      <c r="B20" s="7">
        <v>6</v>
      </c>
      <c r="C20" s="7">
        <v>6</v>
      </c>
      <c r="D20" s="7">
        <v>3</v>
      </c>
    </row>
    <row r="21" spans="1:4" x14ac:dyDescent="0.25">
      <c r="A21" s="8" t="s">
        <v>655</v>
      </c>
      <c r="B21" s="7">
        <v>11</v>
      </c>
      <c r="C21" s="7">
        <v>13</v>
      </c>
      <c r="D21" s="7">
        <v>7</v>
      </c>
    </row>
    <row r="22" spans="1:4" x14ac:dyDescent="0.25">
      <c r="A22" s="5" t="s">
        <v>33</v>
      </c>
      <c r="B22" s="7">
        <v>17</v>
      </c>
      <c r="C22" s="7">
        <v>13</v>
      </c>
      <c r="D22" s="7">
        <v>15</v>
      </c>
    </row>
    <row r="23" spans="1:4" x14ac:dyDescent="0.25">
      <c r="A23" s="6" t="s">
        <v>33</v>
      </c>
      <c r="B23" s="7">
        <v>1</v>
      </c>
      <c r="C23" s="7">
        <v>1</v>
      </c>
      <c r="D23" s="7">
        <v>1</v>
      </c>
    </row>
    <row r="24" spans="1:4" x14ac:dyDescent="0.25">
      <c r="A24" s="8" t="s">
        <v>676</v>
      </c>
      <c r="B24" s="7">
        <v>1</v>
      </c>
      <c r="C24" s="7">
        <v>1</v>
      </c>
      <c r="D24" s="7">
        <v>1</v>
      </c>
    </row>
    <row r="25" spans="1:4" x14ac:dyDescent="0.25">
      <c r="A25" s="6" t="s">
        <v>104</v>
      </c>
      <c r="B25" s="7">
        <v>3</v>
      </c>
      <c r="C25" s="7">
        <v>1</v>
      </c>
      <c r="D25" s="7">
        <v>5</v>
      </c>
    </row>
    <row r="26" spans="1:4" x14ac:dyDescent="0.25">
      <c r="A26" s="8" t="s">
        <v>665</v>
      </c>
      <c r="B26" s="7">
        <v>2</v>
      </c>
      <c r="C26" s="7">
        <v>1</v>
      </c>
      <c r="D26" s="7">
        <v>4</v>
      </c>
    </row>
    <row r="27" spans="1:4" x14ac:dyDescent="0.25">
      <c r="A27" s="8" t="s">
        <v>678</v>
      </c>
      <c r="B27" s="7">
        <v>1</v>
      </c>
      <c r="C27" s="7">
        <v>0</v>
      </c>
      <c r="D27" s="7">
        <v>1</v>
      </c>
    </row>
    <row r="28" spans="1:4" x14ac:dyDescent="0.25">
      <c r="A28" s="6" t="s">
        <v>670</v>
      </c>
      <c r="B28" s="7">
        <v>10</v>
      </c>
      <c r="C28" s="7">
        <v>7</v>
      </c>
      <c r="D28" s="7">
        <v>2</v>
      </c>
    </row>
    <row r="29" spans="1:4" x14ac:dyDescent="0.25">
      <c r="A29" s="8" t="s">
        <v>665</v>
      </c>
      <c r="B29" s="7">
        <v>10</v>
      </c>
      <c r="C29" s="7">
        <v>7</v>
      </c>
      <c r="D29" s="7">
        <v>2</v>
      </c>
    </row>
    <row r="30" spans="1:4" x14ac:dyDescent="0.25">
      <c r="A30" s="6" t="s">
        <v>658</v>
      </c>
      <c r="B30" s="7">
        <v>3</v>
      </c>
      <c r="C30" s="7">
        <v>4</v>
      </c>
      <c r="D30" s="7">
        <v>7</v>
      </c>
    </row>
    <row r="31" spans="1:4" x14ac:dyDescent="0.25">
      <c r="A31" s="8" t="s">
        <v>655</v>
      </c>
      <c r="B31" s="7">
        <v>3</v>
      </c>
      <c r="C31" s="7">
        <v>4</v>
      </c>
      <c r="D31" s="7">
        <v>7</v>
      </c>
    </row>
    <row r="32" spans="1:4" x14ac:dyDescent="0.25">
      <c r="A32" s="5" t="s">
        <v>427</v>
      </c>
      <c r="B32" s="7">
        <v>0</v>
      </c>
      <c r="C32" s="7">
        <v>0</v>
      </c>
      <c r="D32" s="7">
        <v>4</v>
      </c>
    </row>
    <row r="33" spans="1:4" x14ac:dyDescent="0.25">
      <c r="A33" s="6" t="s">
        <v>702</v>
      </c>
      <c r="B33" s="7">
        <v>0</v>
      </c>
      <c r="C33" s="7">
        <v>0</v>
      </c>
      <c r="D33" s="7">
        <v>2</v>
      </c>
    </row>
    <row r="34" spans="1:4" x14ac:dyDescent="0.25">
      <c r="A34" s="8" t="s">
        <v>694</v>
      </c>
      <c r="B34" s="7">
        <v>0</v>
      </c>
      <c r="C34" s="7">
        <v>0</v>
      </c>
      <c r="D34" s="7">
        <v>2</v>
      </c>
    </row>
    <row r="35" spans="1:4" x14ac:dyDescent="0.25">
      <c r="A35" s="6" t="s">
        <v>430</v>
      </c>
      <c r="B35" s="7">
        <v>0</v>
      </c>
      <c r="C35" s="7">
        <v>0</v>
      </c>
      <c r="D35" s="7">
        <v>2</v>
      </c>
    </row>
    <row r="36" spans="1:4" x14ac:dyDescent="0.25">
      <c r="A36" s="8" t="s">
        <v>663</v>
      </c>
      <c r="B36" s="7">
        <v>0</v>
      </c>
      <c r="C36" s="7">
        <v>0</v>
      </c>
      <c r="D36" s="7">
        <v>2</v>
      </c>
    </row>
    <row r="37" spans="1:4" x14ac:dyDescent="0.25">
      <c r="A37" s="5" t="s">
        <v>89</v>
      </c>
      <c r="B37" s="7">
        <v>47</v>
      </c>
      <c r="C37" s="7">
        <v>30</v>
      </c>
      <c r="D37" s="7">
        <v>26</v>
      </c>
    </row>
    <row r="38" spans="1:4" x14ac:dyDescent="0.25">
      <c r="A38" s="6" t="s">
        <v>695</v>
      </c>
      <c r="B38" s="7">
        <v>27</v>
      </c>
      <c r="C38" s="7">
        <v>16</v>
      </c>
      <c r="D38" s="7">
        <v>18</v>
      </c>
    </row>
    <row r="39" spans="1:4" x14ac:dyDescent="0.25">
      <c r="A39" s="8" t="s">
        <v>694</v>
      </c>
      <c r="B39" s="7">
        <v>27</v>
      </c>
      <c r="C39" s="7">
        <v>16</v>
      </c>
      <c r="D39" s="7">
        <v>18</v>
      </c>
    </row>
    <row r="40" spans="1:4" x14ac:dyDescent="0.25">
      <c r="A40" s="6" t="s">
        <v>624</v>
      </c>
      <c r="B40" s="7">
        <v>20</v>
      </c>
      <c r="C40" s="7">
        <v>14</v>
      </c>
      <c r="D40" s="7">
        <v>8</v>
      </c>
    </row>
    <row r="41" spans="1:4" x14ac:dyDescent="0.25">
      <c r="A41" s="8" t="s">
        <v>663</v>
      </c>
      <c r="B41" s="7">
        <v>20</v>
      </c>
      <c r="C41" s="7">
        <v>14</v>
      </c>
      <c r="D41" s="7">
        <v>8</v>
      </c>
    </row>
    <row r="42" spans="1:4" x14ac:dyDescent="0.25">
      <c r="A42" s="5" t="s">
        <v>12</v>
      </c>
      <c r="B42" s="7">
        <v>41</v>
      </c>
      <c r="C42" s="7">
        <v>18</v>
      </c>
      <c r="D42" s="7">
        <v>18</v>
      </c>
    </row>
    <row r="43" spans="1:4" x14ac:dyDescent="0.25">
      <c r="A43" s="6" t="s">
        <v>16</v>
      </c>
      <c r="B43" s="7">
        <v>16</v>
      </c>
      <c r="C43" s="7">
        <v>4</v>
      </c>
      <c r="D43" s="7">
        <v>2</v>
      </c>
    </row>
    <row r="44" spans="1:4" x14ac:dyDescent="0.25">
      <c r="A44" s="8" t="s">
        <v>663</v>
      </c>
      <c r="B44" s="7">
        <v>16</v>
      </c>
      <c r="C44" s="7">
        <v>4</v>
      </c>
      <c r="D44" s="7">
        <v>2</v>
      </c>
    </row>
    <row r="45" spans="1:4" x14ac:dyDescent="0.25">
      <c r="A45" s="6" t="s">
        <v>653</v>
      </c>
      <c r="B45" s="7">
        <v>25</v>
      </c>
      <c r="C45" s="7">
        <v>14</v>
      </c>
      <c r="D45" s="7">
        <v>16</v>
      </c>
    </row>
    <row r="46" spans="1:4" x14ac:dyDescent="0.25">
      <c r="A46" s="8" t="s">
        <v>654</v>
      </c>
      <c r="B46" s="7">
        <v>25</v>
      </c>
      <c r="C46" s="7">
        <v>14</v>
      </c>
      <c r="D46" s="7">
        <v>16</v>
      </c>
    </row>
    <row r="47" spans="1:4" x14ac:dyDescent="0.25">
      <c r="A47" s="5" t="s">
        <v>20</v>
      </c>
      <c r="B47" s="7">
        <v>145</v>
      </c>
      <c r="C47" s="7">
        <v>121</v>
      </c>
      <c r="D47" s="7">
        <v>109</v>
      </c>
    </row>
    <row r="48" spans="1:4" x14ac:dyDescent="0.25">
      <c r="A48" s="6" t="s">
        <v>20</v>
      </c>
      <c r="B48" s="7">
        <v>145</v>
      </c>
      <c r="C48" s="7">
        <v>121</v>
      </c>
      <c r="D48" s="7">
        <v>83</v>
      </c>
    </row>
    <row r="49" spans="1:4" x14ac:dyDescent="0.25">
      <c r="A49" s="8" t="s">
        <v>665</v>
      </c>
      <c r="B49" s="7">
        <v>31</v>
      </c>
      <c r="C49" s="7">
        <v>22</v>
      </c>
      <c r="D49" s="7">
        <v>16</v>
      </c>
    </row>
    <row r="50" spans="1:4" x14ac:dyDescent="0.25">
      <c r="A50" s="8" t="s">
        <v>654</v>
      </c>
      <c r="B50" s="7">
        <v>114</v>
      </c>
      <c r="C50" s="7">
        <v>99</v>
      </c>
      <c r="D50" s="7">
        <v>67</v>
      </c>
    </row>
    <row r="51" spans="1:4" x14ac:dyDescent="0.25">
      <c r="A51" s="6" t="s">
        <v>656</v>
      </c>
      <c r="B51" s="7">
        <v>0</v>
      </c>
      <c r="C51" s="7">
        <v>0</v>
      </c>
      <c r="D51" s="7">
        <v>26</v>
      </c>
    </row>
    <row r="52" spans="1:4" x14ac:dyDescent="0.25">
      <c r="A52" s="8" t="s">
        <v>654</v>
      </c>
      <c r="B52" s="7">
        <v>0</v>
      </c>
      <c r="C52" s="7">
        <v>0</v>
      </c>
      <c r="D52" s="7">
        <v>26</v>
      </c>
    </row>
    <row r="53" spans="1:4" x14ac:dyDescent="0.25">
      <c r="A53" s="5" t="s">
        <v>540</v>
      </c>
      <c r="B53" s="7">
        <v>6</v>
      </c>
      <c r="C53" s="7">
        <v>8</v>
      </c>
      <c r="D53" s="7">
        <v>3</v>
      </c>
    </row>
    <row r="54" spans="1:4" x14ac:dyDescent="0.25">
      <c r="A54" s="6" t="s">
        <v>546</v>
      </c>
      <c r="B54" s="7">
        <v>0</v>
      </c>
      <c r="C54" s="7">
        <v>1</v>
      </c>
      <c r="D54" s="7">
        <v>2</v>
      </c>
    </row>
    <row r="55" spans="1:4" x14ac:dyDescent="0.25">
      <c r="A55" s="8" t="s">
        <v>663</v>
      </c>
      <c r="B55" s="7">
        <v>0</v>
      </c>
      <c r="C55" s="7">
        <v>1</v>
      </c>
      <c r="D55" s="7">
        <v>2</v>
      </c>
    </row>
    <row r="56" spans="1:4" x14ac:dyDescent="0.25">
      <c r="A56" s="6" t="s">
        <v>543</v>
      </c>
      <c r="B56" s="7">
        <v>6</v>
      </c>
      <c r="C56" s="7">
        <v>7</v>
      </c>
      <c r="D56" s="7">
        <v>1</v>
      </c>
    </row>
    <row r="57" spans="1:4" x14ac:dyDescent="0.25">
      <c r="A57" s="8" t="s">
        <v>663</v>
      </c>
      <c r="B57" s="7">
        <v>6</v>
      </c>
      <c r="C57" s="7">
        <v>7</v>
      </c>
      <c r="D57" s="7">
        <v>1</v>
      </c>
    </row>
    <row r="58" spans="1:4" x14ac:dyDescent="0.25">
      <c r="A58" s="5" t="s">
        <v>475</v>
      </c>
      <c r="B58" s="7">
        <v>30</v>
      </c>
      <c r="C58" s="7">
        <v>34</v>
      </c>
      <c r="D58" s="7">
        <v>20</v>
      </c>
    </row>
    <row r="59" spans="1:4" x14ac:dyDescent="0.25">
      <c r="A59" s="6" t="s">
        <v>475</v>
      </c>
      <c r="B59" s="7">
        <v>27</v>
      </c>
      <c r="C59" s="7">
        <v>34</v>
      </c>
      <c r="D59" s="7">
        <v>18</v>
      </c>
    </row>
    <row r="60" spans="1:4" x14ac:dyDescent="0.25">
      <c r="A60" s="8" t="s">
        <v>655</v>
      </c>
      <c r="B60" s="7">
        <v>27</v>
      </c>
      <c r="C60" s="7">
        <v>34</v>
      </c>
      <c r="D60" s="7">
        <v>18</v>
      </c>
    </row>
    <row r="61" spans="1:4" x14ac:dyDescent="0.25">
      <c r="A61" s="6" t="s">
        <v>481</v>
      </c>
      <c r="B61" s="7">
        <v>3</v>
      </c>
      <c r="C61" s="7">
        <v>0</v>
      </c>
      <c r="D61" s="7">
        <v>2</v>
      </c>
    </row>
    <row r="62" spans="1:4" x14ac:dyDescent="0.25">
      <c r="A62" s="8" t="s">
        <v>676</v>
      </c>
      <c r="B62" s="7">
        <v>3</v>
      </c>
      <c r="C62" s="7">
        <v>0</v>
      </c>
      <c r="D62" s="7">
        <v>2</v>
      </c>
    </row>
    <row r="63" spans="1:4" x14ac:dyDescent="0.25">
      <c r="A63" s="5" t="s">
        <v>496</v>
      </c>
      <c r="B63" s="7">
        <v>0</v>
      </c>
      <c r="C63" s="7">
        <v>1</v>
      </c>
      <c r="D63" s="7">
        <v>2</v>
      </c>
    </row>
    <row r="64" spans="1:4" x14ac:dyDescent="0.25">
      <c r="A64" s="6" t="s">
        <v>689</v>
      </c>
      <c r="B64" s="7">
        <v>0</v>
      </c>
      <c r="C64" s="7">
        <v>1</v>
      </c>
      <c r="D64" s="7">
        <v>2</v>
      </c>
    </row>
    <row r="65" spans="1:4" x14ac:dyDescent="0.25">
      <c r="A65" s="8" t="s">
        <v>676</v>
      </c>
      <c r="B65" s="7">
        <v>0</v>
      </c>
      <c r="C65" s="7">
        <v>1</v>
      </c>
      <c r="D65" s="7">
        <v>2</v>
      </c>
    </row>
    <row r="66" spans="1:4" x14ac:dyDescent="0.25">
      <c r="A66" s="5" t="s">
        <v>44</v>
      </c>
      <c r="B66" s="7">
        <v>26</v>
      </c>
      <c r="C66" s="7">
        <v>18</v>
      </c>
      <c r="D66" s="7">
        <v>31</v>
      </c>
    </row>
    <row r="67" spans="1:4" x14ac:dyDescent="0.25">
      <c r="A67" s="6" t="s">
        <v>481</v>
      </c>
      <c r="B67" s="7">
        <v>16</v>
      </c>
      <c r="C67" s="7">
        <v>14</v>
      </c>
      <c r="D67" s="7">
        <v>20</v>
      </c>
    </row>
    <row r="68" spans="1:4" x14ac:dyDescent="0.25">
      <c r="A68" s="8" t="s">
        <v>665</v>
      </c>
      <c r="B68" s="7">
        <v>16</v>
      </c>
      <c r="C68" s="7">
        <v>14</v>
      </c>
      <c r="D68" s="7">
        <v>20</v>
      </c>
    </row>
    <row r="69" spans="1:4" x14ac:dyDescent="0.25">
      <c r="A69" s="6" t="s">
        <v>660</v>
      </c>
      <c r="B69" s="7">
        <v>10</v>
      </c>
      <c r="C69" s="7">
        <v>4</v>
      </c>
      <c r="D69" s="7">
        <v>6</v>
      </c>
    </row>
    <row r="70" spans="1:4" x14ac:dyDescent="0.25">
      <c r="A70" s="8" t="s">
        <v>654</v>
      </c>
      <c r="B70" s="7">
        <v>10</v>
      </c>
      <c r="C70" s="7">
        <v>4</v>
      </c>
      <c r="D70" s="7">
        <v>6</v>
      </c>
    </row>
    <row r="71" spans="1:4" x14ac:dyDescent="0.25">
      <c r="A71" s="6" t="s">
        <v>703</v>
      </c>
      <c r="B71" s="7">
        <v>0</v>
      </c>
      <c r="C71" s="7">
        <v>0</v>
      </c>
      <c r="D71" s="7">
        <v>4</v>
      </c>
    </row>
    <row r="72" spans="1:4" x14ac:dyDescent="0.25">
      <c r="A72" s="8" t="s">
        <v>694</v>
      </c>
      <c r="B72" s="7">
        <v>0</v>
      </c>
      <c r="C72" s="7">
        <v>0</v>
      </c>
      <c r="D72" s="7">
        <v>4</v>
      </c>
    </row>
    <row r="73" spans="1:4" x14ac:dyDescent="0.25">
      <c r="A73" s="6" t="s">
        <v>704</v>
      </c>
      <c r="B73" s="7">
        <v>0</v>
      </c>
      <c r="C73" s="7">
        <v>0</v>
      </c>
      <c r="D73" s="7">
        <v>1</v>
      </c>
    </row>
    <row r="74" spans="1:4" x14ac:dyDescent="0.25">
      <c r="A74" s="8" t="s">
        <v>694</v>
      </c>
      <c r="B74" s="7">
        <v>0</v>
      </c>
      <c r="C74" s="7">
        <v>0</v>
      </c>
      <c r="D74" s="7">
        <v>1</v>
      </c>
    </row>
    <row r="75" spans="1:4" x14ac:dyDescent="0.25">
      <c r="A75" s="5" t="s">
        <v>47</v>
      </c>
      <c r="B75" s="7">
        <v>9</v>
      </c>
      <c r="C75" s="7">
        <v>7</v>
      </c>
      <c r="D75" s="7">
        <v>9</v>
      </c>
    </row>
    <row r="76" spans="1:4" x14ac:dyDescent="0.25">
      <c r="A76" s="6" t="s">
        <v>705</v>
      </c>
      <c r="B76" s="7">
        <v>9</v>
      </c>
      <c r="C76" s="7">
        <v>7</v>
      </c>
      <c r="D76" s="7">
        <v>9</v>
      </c>
    </row>
    <row r="77" spans="1:4" x14ac:dyDescent="0.25">
      <c r="A77" s="8" t="s">
        <v>694</v>
      </c>
      <c r="B77" s="7">
        <v>9</v>
      </c>
      <c r="C77" s="7">
        <v>7</v>
      </c>
      <c r="D77" s="7">
        <v>9</v>
      </c>
    </row>
    <row r="78" spans="1:4" x14ac:dyDescent="0.25">
      <c r="A78" s="5" t="s">
        <v>37</v>
      </c>
      <c r="B78" s="7">
        <v>4</v>
      </c>
      <c r="C78" s="7">
        <v>8</v>
      </c>
      <c r="D78" s="7">
        <v>4</v>
      </c>
    </row>
    <row r="79" spans="1:4" x14ac:dyDescent="0.25">
      <c r="A79" s="6" t="s">
        <v>373</v>
      </c>
      <c r="B79" s="7">
        <v>4</v>
      </c>
      <c r="C79" s="7">
        <v>8</v>
      </c>
      <c r="D79" s="7">
        <v>4</v>
      </c>
    </row>
    <row r="80" spans="1:4" x14ac:dyDescent="0.25">
      <c r="A80" s="8" t="s">
        <v>665</v>
      </c>
      <c r="B80" s="7">
        <v>4</v>
      </c>
      <c r="C80" s="7">
        <v>8</v>
      </c>
      <c r="D80" s="7">
        <v>3</v>
      </c>
    </row>
    <row r="81" spans="1:4" x14ac:dyDescent="0.25">
      <c r="A81" s="8" t="s">
        <v>678</v>
      </c>
      <c r="B81" s="7">
        <v>0</v>
      </c>
      <c r="C81" s="7">
        <v>0</v>
      </c>
      <c r="D81" s="7">
        <v>1</v>
      </c>
    </row>
    <row r="82" spans="1:4" x14ac:dyDescent="0.25">
      <c r="A82" s="5" t="s">
        <v>377</v>
      </c>
      <c r="B82" s="7">
        <v>1</v>
      </c>
      <c r="C82" s="7">
        <v>2</v>
      </c>
      <c r="D82" s="7">
        <v>2</v>
      </c>
    </row>
    <row r="83" spans="1:4" x14ac:dyDescent="0.25">
      <c r="A83" s="6" t="s">
        <v>380</v>
      </c>
      <c r="B83" s="7">
        <v>1</v>
      </c>
      <c r="C83" s="7">
        <v>2</v>
      </c>
      <c r="D83" s="7">
        <v>2</v>
      </c>
    </row>
    <row r="84" spans="1:4" x14ac:dyDescent="0.25">
      <c r="A84" s="8" t="s">
        <v>694</v>
      </c>
      <c r="B84" s="7">
        <v>1</v>
      </c>
      <c r="C84" s="7">
        <v>2</v>
      </c>
      <c r="D84" s="7">
        <v>2</v>
      </c>
    </row>
    <row r="85" spans="1:4" x14ac:dyDescent="0.25">
      <c r="A85" s="5" t="s">
        <v>335</v>
      </c>
      <c r="B85" s="7">
        <v>23</v>
      </c>
      <c r="C85" s="7">
        <v>16</v>
      </c>
      <c r="D85" s="7">
        <v>13</v>
      </c>
    </row>
    <row r="86" spans="1:4" x14ac:dyDescent="0.25">
      <c r="A86" s="6" t="s">
        <v>348</v>
      </c>
      <c r="B86" s="7">
        <v>1</v>
      </c>
      <c r="C86" s="7">
        <v>0</v>
      </c>
      <c r="D86" s="7">
        <v>1</v>
      </c>
    </row>
    <row r="87" spans="1:4" x14ac:dyDescent="0.25">
      <c r="A87" s="8" t="s">
        <v>694</v>
      </c>
      <c r="B87" s="7">
        <v>1</v>
      </c>
      <c r="C87" s="7">
        <v>0</v>
      </c>
      <c r="D87" s="7">
        <v>1</v>
      </c>
    </row>
    <row r="88" spans="1:4" x14ac:dyDescent="0.25">
      <c r="A88" s="6" t="s">
        <v>354</v>
      </c>
      <c r="B88" s="7">
        <v>1</v>
      </c>
      <c r="C88" s="7">
        <v>1</v>
      </c>
      <c r="D88" s="7">
        <v>2</v>
      </c>
    </row>
    <row r="89" spans="1:4" x14ac:dyDescent="0.25">
      <c r="A89" s="8" t="s">
        <v>694</v>
      </c>
      <c r="B89" s="7">
        <v>1</v>
      </c>
      <c r="C89" s="7">
        <v>1</v>
      </c>
      <c r="D89" s="7">
        <v>2</v>
      </c>
    </row>
    <row r="90" spans="1:4" x14ac:dyDescent="0.25">
      <c r="A90" s="6" t="s">
        <v>338</v>
      </c>
      <c r="B90" s="7">
        <v>17</v>
      </c>
      <c r="C90" s="7">
        <v>12</v>
      </c>
      <c r="D90" s="7">
        <v>9</v>
      </c>
    </row>
    <row r="91" spans="1:4" x14ac:dyDescent="0.25">
      <c r="A91" s="8" t="s">
        <v>665</v>
      </c>
      <c r="B91" s="7">
        <v>13</v>
      </c>
      <c r="C91" s="7">
        <v>11</v>
      </c>
      <c r="D91" s="7">
        <v>6</v>
      </c>
    </row>
    <row r="92" spans="1:4" x14ac:dyDescent="0.25">
      <c r="A92" s="8" t="s">
        <v>676</v>
      </c>
      <c r="B92" s="7">
        <v>4</v>
      </c>
      <c r="C92" s="7">
        <v>1</v>
      </c>
      <c r="D92" s="7">
        <v>3</v>
      </c>
    </row>
    <row r="93" spans="1:4" x14ac:dyDescent="0.25">
      <c r="A93" s="6" t="s">
        <v>684</v>
      </c>
      <c r="B93" s="7">
        <v>3</v>
      </c>
      <c r="C93" s="7">
        <v>2</v>
      </c>
      <c r="D93" s="7">
        <v>1</v>
      </c>
    </row>
    <row r="94" spans="1:4" x14ac:dyDescent="0.25">
      <c r="A94" s="8" t="s">
        <v>678</v>
      </c>
      <c r="B94" s="7">
        <v>3</v>
      </c>
      <c r="C94" s="7">
        <v>2</v>
      </c>
      <c r="D94" s="7">
        <v>1</v>
      </c>
    </row>
    <row r="95" spans="1:4" x14ac:dyDescent="0.25">
      <c r="A95" s="6" t="s">
        <v>351</v>
      </c>
      <c r="B95" s="7">
        <v>1</v>
      </c>
      <c r="C95" s="7">
        <v>1</v>
      </c>
      <c r="D95" s="7">
        <v>0</v>
      </c>
    </row>
    <row r="96" spans="1:4" x14ac:dyDescent="0.25">
      <c r="A96" s="8" t="s">
        <v>694</v>
      </c>
      <c r="B96" s="7">
        <v>1</v>
      </c>
      <c r="C96" s="7">
        <v>1</v>
      </c>
      <c r="D96" s="7">
        <v>0</v>
      </c>
    </row>
    <row r="97" spans="1:4" x14ac:dyDescent="0.25">
      <c r="A97" s="5" t="s">
        <v>456</v>
      </c>
      <c r="B97" s="7">
        <v>0</v>
      </c>
      <c r="C97" s="7">
        <v>0</v>
      </c>
      <c r="D97" s="7">
        <v>10</v>
      </c>
    </row>
    <row r="98" spans="1:4" x14ac:dyDescent="0.25">
      <c r="A98" s="6" t="s">
        <v>459</v>
      </c>
      <c r="B98" s="7">
        <v>0</v>
      </c>
      <c r="C98" s="7">
        <v>0</v>
      </c>
      <c r="D98" s="7">
        <v>10</v>
      </c>
    </row>
    <row r="99" spans="1:4" x14ac:dyDescent="0.25">
      <c r="A99" s="8" t="s">
        <v>694</v>
      </c>
      <c r="B99" s="7">
        <v>0</v>
      </c>
      <c r="C99" s="7">
        <v>0</v>
      </c>
      <c r="D99" s="7">
        <v>10</v>
      </c>
    </row>
    <row r="100" spans="1:4" x14ac:dyDescent="0.25">
      <c r="A100" s="5" t="s">
        <v>227</v>
      </c>
      <c r="B100" s="7">
        <v>3</v>
      </c>
      <c r="C100" s="7">
        <v>1</v>
      </c>
      <c r="D100" s="7">
        <v>9</v>
      </c>
    </row>
    <row r="101" spans="1:4" x14ac:dyDescent="0.25">
      <c r="A101" s="6" t="s">
        <v>230</v>
      </c>
      <c r="B101" s="7">
        <v>3</v>
      </c>
      <c r="C101" s="7">
        <v>1</v>
      </c>
      <c r="D101" s="7">
        <v>7</v>
      </c>
    </row>
    <row r="102" spans="1:4" x14ac:dyDescent="0.25">
      <c r="A102" s="8" t="s">
        <v>678</v>
      </c>
      <c r="B102" s="7">
        <v>3</v>
      </c>
      <c r="C102" s="7">
        <v>1</v>
      </c>
      <c r="D102" s="7">
        <v>7</v>
      </c>
    </row>
    <row r="103" spans="1:4" x14ac:dyDescent="0.25">
      <c r="A103" s="6" t="s">
        <v>103</v>
      </c>
      <c r="B103" s="7">
        <v>0</v>
      </c>
      <c r="C103" s="7">
        <v>0</v>
      </c>
      <c r="D103" s="7">
        <v>2</v>
      </c>
    </row>
    <row r="104" spans="1:4" x14ac:dyDescent="0.25">
      <c r="A104" s="8" t="s">
        <v>678</v>
      </c>
      <c r="B104" s="7">
        <v>0</v>
      </c>
      <c r="C104" s="7">
        <v>0</v>
      </c>
      <c r="D104" s="7">
        <v>2</v>
      </c>
    </row>
    <row r="105" spans="1:4" x14ac:dyDescent="0.25">
      <c r="A105" s="5" t="s">
        <v>27</v>
      </c>
      <c r="B105" s="7">
        <v>2</v>
      </c>
      <c r="C105" s="7">
        <v>1</v>
      </c>
      <c r="D105" s="7">
        <v>1</v>
      </c>
    </row>
    <row r="106" spans="1:4" x14ac:dyDescent="0.25">
      <c r="A106" s="6" t="s">
        <v>235</v>
      </c>
      <c r="B106" s="7">
        <v>2</v>
      </c>
      <c r="C106" s="7">
        <v>1</v>
      </c>
      <c r="D106" s="7">
        <v>1</v>
      </c>
    </row>
    <row r="107" spans="1:4" x14ac:dyDescent="0.25">
      <c r="A107" s="8" t="s">
        <v>663</v>
      </c>
      <c r="B107" s="7">
        <v>2</v>
      </c>
      <c r="C107" s="7">
        <v>1</v>
      </c>
      <c r="D107" s="7">
        <v>1</v>
      </c>
    </row>
    <row r="108" spans="1:4" x14ac:dyDescent="0.25">
      <c r="A108" s="5" t="s">
        <v>24</v>
      </c>
      <c r="B108" s="7">
        <v>52</v>
      </c>
      <c r="C108" s="7">
        <v>50</v>
      </c>
      <c r="D108" s="7">
        <v>45</v>
      </c>
    </row>
    <row r="109" spans="1:4" x14ac:dyDescent="0.25">
      <c r="A109" s="6" t="s">
        <v>101</v>
      </c>
      <c r="B109" s="7">
        <v>52</v>
      </c>
      <c r="C109" s="7">
        <v>50</v>
      </c>
      <c r="D109" s="7">
        <v>45</v>
      </c>
    </row>
    <row r="110" spans="1:4" x14ac:dyDescent="0.25">
      <c r="A110" s="8" t="s">
        <v>663</v>
      </c>
      <c r="B110" s="7">
        <v>25</v>
      </c>
      <c r="C110" s="7">
        <v>18</v>
      </c>
      <c r="D110" s="7">
        <v>18</v>
      </c>
    </row>
    <row r="111" spans="1:4" x14ac:dyDescent="0.25">
      <c r="A111" s="8" t="s">
        <v>654</v>
      </c>
      <c r="B111" s="7">
        <v>27</v>
      </c>
      <c r="C111" s="7">
        <v>32</v>
      </c>
      <c r="D111" s="7">
        <v>27</v>
      </c>
    </row>
    <row r="112" spans="1:4" x14ac:dyDescent="0.25">
      <c r="A112" s="5" t="s">
        <v>213</v>
      </c>
      <c r="B112" s="7">
        <v>35</v>
      </c>
      <c r="C112" s="7">
        <v>19</v>
      </c>
      <c r="D112" s="7">
        <v>30</v>
      </c>
    </row>
    <row r="113" spans="1:4" x14ac:dyDescent="0.25">
      <c r="A113" s="6" t="s">
        <v>216</v>
      </c>
      <c r="B113" s="7">
        <v>10</v>
      </c>
      <c r="C113" s="7">
        <v>12</v>
      </c>
      <c r="D113" s="7">
        <v>9</v>
      </c>
    </row>
    <row r="114" spans="1:4" x14ac:dyDescent="0.25">
      <c r="A114" s="8" t="s">
        <v>678</v>
      </c>
      <c r="B114" s="7">
        <v>10</v>
      </c>
      <c r="C114" s="7">
        <v>12</v>
      </c>
      <c r="D114" s="7">
        <v>9</v>
      </c>
    </row>
    <row r="115" spans="1:4" x14ac:dyDescent="0.25">
      <c r="A115" s="6" t="s">
        <v>225</v>
      </c>
      <c r="B115" s="7">
        <v>7</v>
      </c>
      <c r="C115" s="7">
        <v>1</v>
      </c>
      <c r="D115" s="7">
        <v>1</v>
      </c>
    </row>
    <row r="116" spans="1:4" x14ac:dyDescent="0.25">
      <c r="A116" s="8" t="s">
        <v>678</v>
      </c>
      <c r="B116" s="7">
        <v>7</v>
      </c>
      <c r="C116" s="7">
        <v>1</v>
      </c>
      <c r="D116" s="7">
        <v>1</v>
      </c>
    </row>
    <row r="117" spans="1:4" x14ac:dyDescent="0.25">
      <c r="A117" s="6" t="s">
        <v>222</v>
      </c>
      <c r="B117" s="7">
        <v>14</v>
      </c>
      <c r="C117" s="7">
        <v>4</v>
      </c>
      <c r="D117" s="7">
        <v>5</v>
      </c>
    </row>
    <row r="118" spans="1:4" x14ac:dyDescent="0.25">
      <c r="A118" s="8" t="s">
        <v>678</v>
      </c>
      <c r="B118" s="7">
        <v>14</v>
      </c>
      <c r="C118" s="7">
        <v>4</v>
      </c>
      <c r="D118" s="7">
        <v>5</v>
      </c>
    </row>
    <row r="119" spans="1:4" x14ac:dyDescent="0.25">
      <c r="A119" s="6" t="s">
        <v>219</v>
      </c>
      <c r="B119" s="7">
        <v>4</v>
      </c>
      <c r="C119" s="7">
        <v>2</v>
      </c>
      <c r="D119" s="7">
        <v>15</v>
      </c>
    </row>
    <row r="120" spans="1:4" x14ac:dyDescent="0.25">
      <c r="A120" s="8" t="s">
        <v>678</v>
      </c>
      <c r="B120" s="7">
        <v>4</v>
      </c>
      <c r="C120" s="7">
        <v>2</v>
      </c>
      <c r="D120" s="7">
        <v>15</v>
      </c>
    </row>
    <row r="121" spans="1:4" x14ac:dyDescent="0.25">
      <c r="A121" s="5" t="s">
        <v>435</v>
      </c>
      <c r="B121" s="7">
        <v>4</v>
      </c>
      <c r="C121" s="7">
        <v>24</v>
      </c>
      <c r="D121" s="7">
        <v>13</v>
      </c>
    </row>
    <row r="122" spans="1:4" x14ac:dyDescent="0.25">
      <c r="A122" s="6" t="s">
        <v>438</v>
      </c>
      <c r="B122" s="7">
        <v>4</v>
      </c>
      <c r="C122" s="7">
        <v>24</v>
      </c>
      <c r="D122" s="7">
        <v>13</v>
      </c>
    </row>
    <row r="123" spans="1:4" x14ac:dyDescent="0.25">
      <c r="A123" s="8" t="s">
        <v>663</v>
      </c>
      <c r="B123" s="7">
        <v>3</v>
      </c>
      <c r="C123" s="7">
        <v>10</v>
      </c>
      <c r="D123" s="7">
        <v>4</v>
      </c>
    </row>
    <row r="124" spans="1:4" x14ac:dyDescent="0.25">
      <c r="A124" s="8" t="s">
        <v>676</v>
      </c>
      <c r="B124" s="7">
        <v>1</v>
      </c>
      <c r="C124" s="7">
        <v>14</v>
      </c>
      <c r="D124" s="7">
        <v>9</v>
      </c>
    </row>
    <row r="125" spans="1:4" x14ac:dyDescent="0.25">
      <c r="A125" s="5" t="s">
        <v>444</v>
      </c>
      <c r="B125" s="7">
        <v>73</v>
      </c>
      <c r="C125" s="7">
        <v>76</v>
      </c>
      <c r="D125" s="7">
        <v>54</v>
      </c>
    </row>
    <row r="126" spans="1:4" x14ac:dyDescent="0.25">
      <c r="A126" s="6" t="s">
        <v>447</v>
      </c>
      <c r="B126" s="7">
        <v>73</v>
      </c>
      <c r="C126" s="7">
        <v>76</v>
      </c>
      <c r="D126" s="7">
        <v>54</v>
      </c>
    </row>
    <row r="127" spans="1:4" x14ac:dyDescent="0.25">
      <c r="A127" s="8" t="s">
        <v>652</v>
      </c>
      <c r="B127" s="7">
        <v>73</v>
      </c>
      <c r="C127" s="7">
        <v>76</v>
      </c>
      <c r="D127" s="7">
        <v>54</v>
      </c>
    </row>
    <row r="128" spans="1:4" x14ac:dyDescent="0.25">
      <c r="A128" s="5" t="s">
        <v>361</v>
      </c>
      <c r="B128" s="7">
        <v>5</v>
      </c>
      <c r="C128" s="7">
        <v>6</v>
      </c>
      <c r="D128" s="7">
        <v>8</v>
      </c>
    </row>
    <row r="129" spans="1:4" x14ac:dyDescent="0.25">
      <c r="A129" s="6" t="s">
        <v>370</v>
      </c>
      <c r="B129" s="7">
        <v>0</v>
      </c>
      <c r="C129" s="7">
        <v>1</v>
      </c>
      <c r="D129" s="7">
        <v>2</v>
      </c>
    </row>
    <row r="130" spans="1:4" x14ac:dyDescent="0.25">
      <c r="A130" s="8" t="s">
        <v>678</v>
      </c>
      <c r="B130" s="7">
        <v>0</v>
      </c>
      <c r="C130" s="7">
        <v>1</v>
      </c>
      <c r="D130" s="7">
        <v>2</v>
      </c>
    </row>
    <row r="131" spans="1:4" x14ac:dyDescent="0.25">
      <c r="A131" s="6" t="s">
        <v>367</v>
      </c>
      <c r="B131" s="7">
        <v>5</v>
      </c>
      <c r="C131" s="7">
        <v>5</v>
      </c>
      <c r="D131" s="7">
        <v>6</v>
      </c>
    </row>
    <row r="132" spans="1:4" x14ac:dyDescent="0.25">
      <c r="A132" s="8" t="s">
        <v>665</v>
      </c>
      <c r="B132" s="7">
        <v>0</v>
      </c>
      <c r="C132" s="7">
        <v>3</v>
      </c>
      <c r="D132" s="7">
        <v>2</v>
      </c>
    </row>
    <row r="133" spans="1:4" x14ac:dyDescent="0.25">
      <c r="A133" s="8" t="s">
        <v>655</v>
      </c>
      <c r="B133" s="7">
        <v>5</v>
      </c>
      <c r="C133" s="7">
        <v>2</v>
      </c>
      <c r="D133" s="7">
        <v>4</v>
      </c>
    </row>
    <row r="134" spans="1:4" x14ac:dyDescent="0.25">
      <c r="A134" s="5" t="s">
        <v>175</v>
      </c>
      <c r="B134" s="7">
        <v>4</v>
      </c>
      <c r="C134" s="7">
        <v>7</v>
      </c>
      <c r="D134" s="7">
        <v>26</v>
      </c>
    </row>
    <row r="135" spans="1:4" x14ac:dyDescent="0.25">
      <c r="A135" s="6" t="s">
        <v>181</v>
      </c>
      <c r="B135" s="7">
        <v>0</v>
      </c>
      <c r="C135" s="7">
        <v>1</v>
      </c>
      <c r="D135" s="7">
        <v>3</v>
      </c>
    </row>
    <row r="136" spans="1:4" x14ac:dyDescent="0.25">
      <c r="A136" s="8" t="s">
        <v>694</v>
      </c>
      <c r="B136" s="7">
        <v>0</v>
      </c>
      <c r="C136" s="7">
        <v>1</v>
      </c>
      <c r="D136" s="7">
        <v>3</v>
      </c>
    </row>
    <row r="137" spans="1:4" x14ac:dyDescent="0.25">
      <c r="A137" s="6" t="s">
        <v>178</v>
      </c>
      <c r="B137" s="7">
        <v>4</v>
      </c>
      <c r="C137" s="7">
        <v>6</v>
      </c>
      <c r="D137" s="7">
        <v>23</v>
      </c>
    </row>
    <row r="138" spans="1:4" x14ac:dyDescent="0.25">
      <c r="A138" s="8" t="s">
        <v>678</v>
      </c>
      <c r="B138" s="7">
        <v>4</v>
      </c>
      <c r="C138" s="7">
        <v>6</v>
      </c>
      <c r="D138" s="7">
        <v>23</v>
      </c>
    </row>
    <row r="139" spans="1:4" x14ac:dyDescent="0.25">
      <c r="A139" s="5" t="s">
        <v>74</v>
      </c>
      <c r="B139" s="7">
        <v>40</v>
      </c>
      <c r="C139" s="7">
        <v>27</v>
      </c>
      <c r="D139" s="7">
        <v>25</v>
      </c>
    </row>
    <row r="140" spans="1:4" x14ac:dyDescent="0.25">
      <c r="A140" s="6" t="s">
        <v>74</v>
      </c>
      <c r="B140" s="7">
        <v>40</v>
      </c>
      <c r="C140" s="7">
        <v>27</v>
      </c>
      <c r="D140" s="7">
        <v>25</v>
      </c>
    </row>
    <row r="141" spans="1:4" x14ac:dyDescent="0.25">
      <c r="A141" s="8" t="s">
        <v>665</v>
      </c>
      <c r="B141" s="7">
        <v>3</v>
      </c>
      <c r="C141" s="7">
        <v>2</v>
      </c>
      <c r="D141" s="7">
        <v>1</v>
      </c>
    </row>
    <row r="142" spans="1:4" x14ac:dyDescent="0.25">
      <c r="A142" s="8" t="s">
        <v>655</v>
      </c>
      <c r="B142" s="7">
        <v>37</v>
      </c>
      <c r="C142" s="7">
        <v>25</v>
      </c>
      <c r="D142" s="7">
        <v>24</v>
      </c>
    </row>
    <row r="143" spans="1:4" x14ac:dyDescent="0.25">
      <c r="A143" s="5" t="s">
        <v>246</v>
      </c>
      <c r="B143" s="7">
        <v>54</v>
      </c>
      <c r="C143" s="7">
        <v>97</v>
      </c>
      <c r="D143" s="7">
        <v>71</v>
      </c>
    </row>
    <row r="144" spans="1:4" x14ac:dyDescent="0.25">
      <c r="A144" s="6" t="s">
        <v>698</v>
      </c>
      <c r="B144" s="7">
        <v>0</v>
      </c>
      <c r="C144" s="7">
        <v>26</v>
      </c>
      <c r="D144" s="7">
        <v>27</v>
      </c>
    </row>
    <row r="145" spans="1:4" x14ac:dyDescent="0.25">
      <c r="A145" s="8" t="s">
        <v>694</v>
      </c>
      <c r="B145" s="7">
        <v>0</v>
      </c>
      <c r="C145" s="7">
        <v>26</v>
      </c>
      <c r="D145" s="7">
        <v>27</v>
      </c>
    </row>
    <row r="146" spans="1:4" x14ac:dyDescent="0.25">
      <c r="A146" s="6" t="s">
        <v>699</v>
      </c>
      <c r="B146" s="7">
        <v>0</v>
      </c>
      <c r="C146" s="7">
        <v>9</v>
      </c>
      <c r="D146" s="7">
        <v>0</v>
      </c>
    </row>
    <row r="147" spans="1:4" x14ac:dyDescent="0.25">
      <c r="A147" s="8" t="s">
        <v>694</v>
      </c>
      <c r="B147" s="7">
        <v>0</v>
      </c>
      <c r="C147" s="7">
        <v>9</v>
      </c>
      <c r="D147" s="7">
        <v>0</v>
      </c>
    </row>
    <row r="148" spans="1:4" x14ac:dyDescent="0.25">
      <c r="A148" s="6" t="s">
        <v>249</v>
      </c>
      <c r="B148" s="7">
        <v>54</v>
      </c>
      <c r="C148" s="7">
        <v>40</v>
      </c>
      <c r="D148" s="7">
        <v>25</v>
      </c>
    </row>
    <row r="149" spans="1:4" x14ac:dyDescent="0.25">
      <c r="A149" s="8" t="s">
        <v>694</v>
      </c>
      <c r="B149" s="7">
        <v>54</v>
      </c>
      <c r="C149" s="7">
        <v>40</v>
      </c>
      <c r="D149" s="7">
        <v>25</v>
      </c>
    </row>
    <row r="150" spans="1:4" x14ac:dyDescent="0.25">
      <c r="A150" s="6" t="s">
        <v>255</v>
      </c>
      <c r="B150" s="7">
        <v>0</v>
      </c>
      <c r="C150" s="7">
        <v>22</v>
      </c>
      <c r="D150" s="7">
        <v>19</v>
      </c>
    </row>
    <row r="151" spans="1:4" x14ac:dyDescent="0.25">
      <c r="A151" s="8" t="s">
        <v>694</v>
      </c>
      <c r="B151" s="7">
        <v>0</v>
      </c>
      <c r="C151" s="7">
        <v>22</v>
      </c>
      <c r="D151" s="7">
        <v>19</v>
      </c>
    </row>
    <row r="152" spans="1:4" x14ac:dyDescent="0.25">
      <c r="A152" s="5" t="s">
        <v>277</v>
      </c>
      <c r="B152" s="7">
        <v>222</v>
      </c>
      <c r="C152" s="7">
        <v>243</v>
      </c>
      <c r="D152" s="7">
        <v>221</v>
      </c>
    </row>
    <row r="153" spans="1:4" x14ac:dyDescent="0.25">
      <c r="A153" s="6" t="s">
        <v>667</v>
      </c>
      <c r="B153" s="7">
        <v>2</v>
      </c>
      <c r="C153" s="7">
        <v>0</v>
      </c>
      <c r="D153" s="7">
        <v>4</v>
      </c>
    </row>
    <row r="154" spans="1:4" x14ac:dyDescent="0.25">
      <c r="A154" s="8" t="s">
        <v>663</v>
      </c>
      <c r="B154" s="7">
        <v>2</v>
      </c>
      <c r="C154" s="7">
        <v>0</v>
      </c>
      <c r="D154" s="7">
        <v>4</v>
      </c>
    </row>
    <row r="155" spans="1:4" x14ac:dyDescent="0.25">
      <c r="A155" s="6" t="s">
        <v>283</v>
      </c>
      <c r="B155" s="7">
        <v>118</v>
      </c>
      <c r="C155" s="7">
        <v>150</v>
      </c>
      <c r="D155" s="7">
        <v>163</v>
      </c>
    </row>
    <row r="156" spans="1:4" x14ac:dyDescent="0.25">
      <c r="A156" s="8" t="s">
        <v>678</v>
      </c>
      <c r="B156" s="7">
        <v>118</v>
      </c>
      <c r="C156" s="7">
        <v>150</v>
      </c>
      <c r="D156" s="7">
        <v>163</v>
      </c>
    </row>
    <row r="157" spans="1:4" x14ac:dyDescent="0.25">
      <c r="A157" s="6" t="s">
        <v>290</v>
      </c>
      <c r="B157" s="7">
        <v>59</v>
      </c>
      <c r="C157" s="7">
        <v>20</v>
      </c>
      <c r="D157" s="7">
        <v>6</v>
      </c>
    </row>
    <row r="158" spans="1:4" x14ac:dyDescent="0.25">
      <c r="A158" s="8" t="s">
        <v>694</v>
      </c>
      <c r="B158" s="7">
        <v>59</v>
      </c>
      <c r="C158" s="7">
        <v>20</v>
      </c>
      <c r="D158" s="7">
        <v>6</v>
      </c>
    </row>
    <row r="159" spans="1:4" x14ac:dyDescent="0.25">
      <c r="A159" s="6" t="s">
        <v>680</v>
      </c>
      <c r="B159" s="7">
        <v>43</v>
      </c>
      <c r="C159" s="7">
        <v>73</v>
      </c>
      <c r="D159" s="7">
        <v>48</v>
      </c>
    </row>
    <row r="160" spans="1:4" x14ac:dyDescent="0.25">
      <c r="A160" s="8" t="s">
        <v>678</v>
      </c>
      <c r="B160" s="7">
        <v>43</v>
      </c>
      <c r="C160" s="7">
        <v>73</v>
      </c>
      <c r="D160" s="7">
        <v>48</v>
      </c>
    </row>
    <row r="161" spans="1:4" x14ac:dyDescent="0.25">
      <c r="A161" s="5" t="s">
        <v>191</v>
      </c>
      <c r="B161" s="7">
        <v>1</v>
      </c>
      <c r="C161" s="7">
        <v>2</v>
      </c>
      <c r="D161" s="7">
        <v>0</v>
      </c>
    </row>
    <row r="162" spans="1:4" x14ac:dyDescent="0.25">
      <c r="A162" s="6" t="s">
        <v>197</v>
      </c>
      <c r="B162" s="7">
        <v>0</v>
      </c>
      <c r="C162" s="7">
        <v>1</v>
      </c>
      <c r="D162" s="7">
        <v>0</v>
      </c>
    </row>
    <row r="163" spans="1:4" x14ac:dyDescent="0.25">
      <c r="A163" s="8" t="s">
        <v>694</v>
      </c>
      <c r="B163" s="7">
        <v>0</v>
      </c>
      <c r="C163" s="7">
        <v>1</v>
      </c>
      <c r="D163" s="7">
        <v>0</v>
      </c>
    </row>
    <row r="164" spans="1:4" x14ac:dyDescent="0.25">
      <c r="A164" s="6" t="s">
        <v>679</v>
      </c>
      <c r="B164" s="7">
        <v>1</v>
      </c>
      <c r="C164" s="7">
        <v>1</v>
      </c>
      <c r="D164" s="7">
        <v>0</v>
      </c>
    </row>
    <row r="165" spans="1:4" x14ac:dyDescent="0.25">
      <c r="A165" s="8" t="s">
        <v>678</v>
      </c>
      <c r="B165" s="7">
        <v>1</v>
      </c>
      <c r="C165" s="7">
        <v>1</v>
      </c>
      <c r="D165" s="7">
        <v>0</v>
      </c>
    </row>
    <row r="166" spans="1:4" x14ac:dyDescent="0.25">
      <c r="A166" s="5" t="s">
        <v>265</v>
      </c>
      <c r="B166" s="7">
        <v>8</v>
      </c>
      <c r="C166" s="7">
        <v>10</v>
      </c>
      <c r="D166" s="7">
        <v>4</v>
      </c>
    </row>
    <row r="167" spans="1:4" x14ac:dyDescent="0.25">
      <c r="A167" s="6" t="s">
        <v>268</v>
      </c>
      <c r="B167" s="7">
        <v>8</v>
      </c>
      <c r="C167" s="7">
        <v>10</v>
      </c>
      <c r="D167" s="7">
        <v>4</v>
      </c>
    </row>
    <row r="168" spans="1:4" x14ac:dyDescent="0.25">
      <c r="A168" s="8" t="s">
        <v>663</v>
      </c>
      <c r="B168" s="7">
        <v>8</v>
      </c>
      <c r="C168" s="7">
        <v>10</v>
      </c>
      <c r="D168" s="7">
        <v>4</v>
      </c>
    </row>
    <row r="169" spans="1:4" x14ac:dyDescent="0.25">
      <c r="A169" s="5" t="s">
        <v>49</v>
      </c>
      <c r="B169" s="7">
        <v>15</v>
      </c>
      <c r="C169" s="7">
        <v>16</v>
      </c>
      <c r="D169" s="7">
        <v>15</v>
      </c>
    </row>
    <row r="170" spans="1:4" x14ac:dyDescent="0.25">
      <c r="A170" s="6" t="s">
        <v>49</v>
      </c>
      <c r="B170" s="7">
        <v>15</v>
      </c>
      <c r="C170" s="7">
        <v>16</v>
      </c>
      <c r="D170" s="7">
        <v>15</v>
      </c>
    </row>
    <row r="171" spans="1:4" x14ac:dyDescent="0.25">
      <c r="A171" s="8" t="s">
        <v>665</v>
      </c>
      <c r="B171" s="7">
        <v>4</v>
      </c>
      <c r="C171" s="7">
        <v>5</v>
      </c>
      <c r="D171" s="7">
        <v>3</v>
      </c>
    </row>
    <row r="172" spans="1:4" x14ac:dyDescent="0.25">
      <c r="A172" s="8" t="s">
        <v>655</v>
      </c>
      <c r="B172" s="7">
        <v>11</v>
      </c>
      <c r="C172" s="7">
        <v>11</v>
      </c>
      <c r="D172" s="7">
        <v>12</v>
      </c>
    </row>
    <row r="173" spans="1:4" x14ac:dyDescent="0.25">
      <c r="A173" s="5" t="s">
        <v>113</v>
      </c>
      <c r="B173" s="7">
        <v>19</v>
      </c>
      <c r="C173" s="7">
        <v>0</v>
      </c>
      <c r="D173" s="7">
        <v>14</v>
      </c>
    </row>
    <row r="174" spans="1:4" x14ac:dyDescent="0.25">
      <c r="A174" s="6" t="s">
        <v>640</v>
      </c>
      <c r="B174" s="7">
        <v>0</v>
      </c>
      <c r="C174" s="7">
        <v>0</v>
      </c>
      <c r="D174" s="7">
        <v>2</v>
      </c>
    </row>
    <row r="175" spans="1:4" x14ac:dyDescent="0.25">
      <c r="A175" s="8" t="s">
        <v>731</v>
      </c>
      <c r="B175" s="7">
        <v>0</v>
      </c>
      <c r="C175" s="7">
        <v>0</v>
      </c>
      <c r="D175" s="7">
        <v>2</v>
      </c>
    </row>
    <row r="176" spans="1:4" x14ac:dyDescent="0.25">
      <c r="A176" s="6" t="s">
        <v>638</v>
      </c>
      <c r="B176" s="7">
        <v>0</v>
      </c>
      <c r="C176" s="7">
        <v>0</v>
      </c>
      <c r="D176" s="7">
        <v>3</v>
      </c>
    </row>
    <row r="177" spans="1:4" x14ac:dyDescent="0.25">
      <c r="A177" s="8" t="s">
        <v>731</v>
      </c>
      <c r="B177" s="7">
        <v>0</v>
      </c>
      <c r="C177" s="7">
        <v>0</v>
      </c>
      <c r="D177" s="7">
        <v>3</v>
      </c>
    </row>
    <row r="178" spans="1:4" x14ac:dyDescent="0.25">
      <c r="A178" s="6" t="s">
        <v>634</v>
      </c>
      <c r="B178" s="7">
        <v>2</v>
      </c>
      <c r="C178" s="7">
        <v>0</v>
      </c>
      <c r="D178" s="7">
        <v>7</v>
      </c>
    </row>
    <row r="179" spans="1:4" x14ac:dyDescent="0.25">
      <c r="A179" s="8" t="s">
        <v>731</v>
      </c>
      <c r="B179" s="7">
        <v>2</v>
      </c>
      <c r="C179" s="7">
        <v>0</v>
      </c>
      <c r="D179" s="7">
        <v>7</v>
      </c>
    </row>
    <row r="180" spans="1:4" x14ac:dyDescent="0.25">
      <c r="A180" s="6" t="s">
        <v>636</v>
      </c>
      <c r="B180" s="7">
        <v>17</v>
      </c>
      <c r="C180" s="7">
        <v>0</v>
      </c>
      <c r="D180" s="7">
        <v>2</v>
      </c>
    </row>
    <row r="181" spans="1:4" x14ac:dyDescent="0.25">
      <c r="A181" s="8" t="s">
        <v>731</v>
      </c>
      <c r="B181" s="7">
        <v>17</v>
      </c>
      <c r="C181" s="7">
        <v>0</v>
      </c>
      <c r="D181" s="7">
        <v>2</v>
      </c>
    </row>
    <row r="182" spans="1:4" x14ac:dyDescent="0.25">
      <c r="A182" s="5" t="s">
        <v>111</v>
      </c>
      <c r="B182" s="7">
        <v>0</v>
      </c>
      <c r="C182" s="7">
        <v>0</v>
      </c>
      <c r="D182" s="7">
        <v>12</v>
      </c>
    </row>
    <row r="183" spans="1:4" x14ac:dyDescent="0.25">
      <c r="A183" s="6" t="s">
        <v>632</v>
      </c>
      <c r="B183" s="7">
        <v>0</v>
      </c>
      <c r="C183" s="7">
        <v>0</v>
      </c>
      <c r="D183" s="7">
        <v>12</v>
      </c>
    </row>
    <row r="184" spans="1:4" x14ac:dyDescent="0.25">
      <c r="A184" s="8" t="s">
        <v>731</v>
      </c>
      <c r="B184" s="7">
        <v>0</v>
      </c>
      <c r="C184" s="7">
        <v>0</v>
      </c>
      <c r="D184" s="7">
        <v>12</v>
      </c>
    </row>
    <row r="185" spans="1:4" x14ac:dyDescent="0.25">
      <c r="A185" s="5" t="s">
        <v>270</v>
      </c>
      <c r="B185" s="7">
        <v>14</v>
      </c>
      <c r="C185" s="7">
        <v>31</v>
      </c>
      <c r="D185" s="7">
        <v>32</v>
      </c>
    </row>
    <row r="186" spans="1:4" x14ac:dyDescent="0.25">
      <c r="A186" s="6" t="s">
        <v>666</v>
      </c>
      <c r="B186" s="7">
        <v>14</v>
      </c>
      <c r="C186" s="7">
        <v>31</v>
      </c>
      <c r="D186" s="7">
        <v>32</v>
      </c>
    </row>
    <row r="187" spans="1:4" x14ac:dyDescent="0.25">
      <c r="A187" s="8" t="s">
        <v>663</v>
      </c>
      <c r="B187" s="7">
        <v>1</v>
      </c>
      <c r="C187" s="7">
        <v>0</v>
      </c>
      <c r="D187" s="7">
        <v>1</v>
      </c>
    </row>
    <row r="188" spans="1:4" x14ac:dyDescent="0.25">
      <c r="A188" s="8" t="s">
        <v>676</v>
      </c>
      <c r="B188" s="7">
        <v>13</v>
      </c>
      <c r="C188" s="7">
        <v>31</v>
      </c>
      <c r="D188" s="7">
        <v>31</v>
      </c>
    </row>
    <row r="189" spans="1:4" x14ac:dyDescent="0.25">
      <c r="A189" s="5" t="s">
        <v>186</v>
      </c>
      <c r="B189" s="7">
        <v>0</v>
      </c>
      <c r="C189" s="7">
        <v>1</v>
      </c>
      <c r="D189" s="7">
        <v>0</v>
      </c>
    </row>
    <row r="190" spans="1:4" x14ac:dyDescent="0.25">
      <c r="A190" s="6" t="s">
        <v>657</v>
      </c>
      <c r="B190" s="7">
        <v>0</v>
      </c>
      <c r="C190" s="7">
        <v>1</v>
      </c>
      <c r="D190" s="7">
        <v>0</v>
      </c>
    </row>
    <row r="191" spans="1:4" x14ac:dyDescent="0.25">
      <c r="A191" s="8" t="s">
        <v>678</v>
      </c>
      <c r="B191" s="7">
        <v>0</v>
      </c>
      <c r="C191" s="7">
        <v>1</v>
      </c>
      <c r="D191" s="7">
        <v>0</v>
      </c>
    </row>
    <row r="192" spans="1:4" x14ac:dyDescent="0.25">
      <c r="A192" s="5" t="s">
        <v>30</v>
      </c>
      <c r="B192" s="7">
        <v>6</v>
      </c>
      <c r="C192" s="7">
        <v>3</v>
      </c>
      <c r="D192" s="7">
        <v>2</v>
      </c>
    </row>
    <row r="193" spans="1:4" x14ac:dyDescent="0.25">
      <c r="A193" s="6" t="s">
        <v>104</v>
      </c>
      <c r="B193" s="7">
        <v>6</v>
      </c>
      <c r="C193" s="7">
        <v>3</v>
      </c>
      <c r="D193" s="7">
        <v>2</v>
      </c>
    </row>
    <row r="194" spans="1:4" x14ac:dyDescent="0.25">
      <c r="A194" s="8" t="s">
        <v>655</v>
      </c>
      <c r="B194" s="7">
        <v>6</v>
      </c>
      <c r="C194" s="7">
        <v>3</v>
      </c>
      <c r="D194" s="7">
        <v>2</v>
      </c>
    </row>
    <row r="195" spans="1:4" x14ac:dyDescent="0.25">
      <c r="A195" s="5" t="s">
        <v>241</v>
      </c>
      <c r="B195" s="7">
        <v>1</v>
      </c>
      <c r="C195" s="7">
        <v>3</v>
      </c>
      <c r="D195" s="7">
        <v>1</v>
      </c>
    </row>
    <row r="196" spans="1:4" x14ac:dyDescent="0.25">
      <c r="A196" s="6" t="s">
        <v>244</v>
      </c>
      <c r="B196" s="7">
        <v>1</v>
      </c>
      <c r="C196" s="7">
        <v>3</v>
      </c>
      <c r="D196" s="7">
        <v>1</v>
      </c>
    </row>
    <row r="197" spans="1:4" x14ac:dyDescent="0.25">
      <c r="A197" s="8" t="s">
        <v>678</v>
      </c>
      <c r="B197" s="7">
        <v>1</v>
      </c>
      <c r="C197" s="7">
        <v>3</v>
      </c>
      <c r="D197" s="7">
        <v>1</v>
      </c>
    </row>
    <row r="198" spans="1:4" x14ac:dyDescent="0.25">
      <c r="A198" s="5" t="s">
        <v>583</v>
      </c>
      <c r="B198" s="7">
        <v>41</v>
      </c>
      <c r="C198" s="7">
        <v>26</v>
      </c>
      <c r="D198" s="7">
        <v>23</v>
      </c>
    </row>
    <row r="199" spans="1:4" x14ac:dyDescent="0.25">
      <c r="A199" s="6" t="s">
        <v>673</v>
      </c>
      <c r="B199" s="7">
        <v>9</v>
      </c>
      <c r="C199" s="7">
        <v>6</v>
      </c>
      <c r="D199" s="7">
        <v>3</v>
      </c>
    </row>
    <row r="200" spans="1:4" x14ac:dyDescent="0.25">
      <c r="A200" s="8" t="s">
        <v>663</v>
      </c>
      <c r="B200" s="7">
        <v>9</v>
      </c>
      <c r="C200" s="7">
        <v>6</v>
      </c>
      <c r="D200" s="7">
        <v>3</v>
      </c>
    </row>
    <row r="201" spans="1:4" x14ac:dyDescent="0.25">
      <c r="A201" s="6" t="s">
        <v>696</v>
      </c>
      <c r="B201" s="7">
        <v>23</v>
      </c>
      <c r="C201" s="7">
        <v>9</v>
      </c>
      <c r="D201" s="7">
        <v>11</v>
      </c>
    </row>
    <row r="202" spans="1:4" x14ac:dyDescent="0.25">
      <c r="A202" s="8" t="s">
        <v>694</v>
      </c>
      <c r="B202" s="7">
        <v>23</v>
      </c>
      <c r="C202" s="7">
        <v>9</v>
      </c>
      <c r="D202" s="7">
        <v>11</v>
      </c>
    </row>
    <row r="203" spans="1:4" x14ac:dyDescent="0.25">
      <c r="A203" s="6" t="s">
        <v>690</v>
      </c>
      <c r="B203" s="7">
        <v>5</v>
      </c>
      <c r="C203" s="7">
        <v>7</v>
      </c>
      <c r="D203" s="7">
        <v>9</v>
      </c>
    </row>
    <row r="204" spans="1:4" x14ac:dyDescent="0.25">
      <c r="A204" s="8" t="s">
        <v>678</v>
      </c>
      <c r="B204" s="7">
        <v>5</v>
      </c>
      <c r="C204" s="7">
        <v>7</v>
      </c>
      <c r="D204" s="7">
        <v>9</v>
      </c>
    </row>
    <row r="205" spans="1:4" x14ac:dyDescent="0.25">
      <c r="A205" s="6" t="s">
        <v>691</v>
      </c>
      <c r="B205" s="7">
        <v>4</v>
      </c>
      <c r="C205" s="7">
        <v>4</v>
      </c>
      <c r="D205" s="7">
        <v>0</v>
      </c>
    </row>
    <row r="206" spans="1:4" x14ac:dyDescent="0.25">
      <c r="A206" s="8" t="s">
        <v>678</v>
      </c>
      <c r="B206" s="7">
        <v>4</v>
      </c>
      <c r="C206" s="7">
        <v>4</v>
      </c>
      <c r="D206" s="7">
        <v>0</v>
      </c>
    </row>
    <row r="207" spans="1:4" x14ac:dyDescent="0.25">
      <c r="A207" s="5" t="s">
        <v>573</v>
      </c>
      <c r="B207" s="7">
        <v>2</v>
      </c>
      <c r="C207" s="7">
        <v>4</v>
      </c>
      <c r="D207" s="7">
        <v>6</v>
      </c>
    </row>
    <row r="208" spans="1:4" x14ac:dyDescent="0.25">
      <c r="A208" s="6" t="s">
        <v>573</v>
      </c>
      <c r="B208" s="7">
        <v>2</v>
      </c>
      <c r="C208" s="7">
        <v>4</v>
      </c>
      <c r="D208" s="7">
        <v>6</v>
      </c>
    </row>
    <row r="209" spans="1:4" x14ac:dyDescent="0.25">
      <c r="A209" s="8" t="s">
        <v>665</v>
      </c>
      <c r="B209" s="7">
        <v>0</v>
      </c>
      <c r="C209" s="7">
        <v>1</v>
      </c>
      <c r="D209" s="7">
        <v>0</v>
      </c>
    </row>
    <row r="210" spans="1:4" x14ac:dyDescent="0.25">
      <c r="A210" s="8" t="s">
        <v>655</v>
      </c>
      <c r="B210" s="7">
        <v>1</v>
      </c>
      <c r="C210" s="7">
        <v>2</v>
      </c>
      <c r="D210" s="7">
        <v>4</v>
      </c>
    </row>
    <row r="211" spans="1:4" x14ac:dyDescent="0.25">
      <c r="A211" s="8" t="s">
        <v>663</v>
      </c>
      <c r="B211" s="7">
        <v>1</v>
      </c>
      <c r="C211" s="7">
        <v>1</v>
      </c>
      <c r="D211" s="7">
        <v>2</v>
      </c>
    </row>
    <row r="212" spans="1:4" x14ac:dyDescent="0.25">
      <c r="A212" s="5" t="s">
        <v>85</v>
      </c>
      <c r="B212" s="7">
        <v>3</v>
      </c>
      <c r="C212" s="7">
        <v>3</v>
      </c>
      <c r="D212" s="7">
        <v>4</v>
      </c>
    </row>
    <row r="213" spans="1:4" x14ac:dyDescent="0.25">
      <c r="A213" s="6" t="s">
        <v>85</v>
      </c>
      <c r="B213" s="7">
        <v>3</v>
      </c>
      <c r="C213" s="7">
        <v>3</v>
      </c>
      <c r="D213" s="7">
        <v>4</v>
      </c>
    </row>
    <row r="214" spans="1:4" x14ac:dyDescent="0.25">
      <c r="A214" s="8" t="s">
        <v>655</v>
      </c>
      <c r="B214" s="7">
        <v>3</v>
      </c>
      <c r="C214" s="7">
        <v>3</v>
      </c>
      <c r="D214" s="7">
        <v>4</v>
      </c>
    </row>
    <row r="215" spans="1:4" x14ac:dyDescent="0.25">
      <c r="A215" s="5" t="s">
        <v>39</v>
      </c>
      <c r="B215" s="7">
        <v>34</v>
      </c>
      <c r="C215" s="7">
        <v>28</v>
      </c>
      <c r="D215" s="7">
        <v>24</v>
      </c>
    </row>
    <row r="216" spans="1:4" x14ac:dyDescent="0.25">
      <c r="A216" s="6" t="s">
        <v>671</v>
      </c>
      <c r="B216" s="7">
        <v>29</v>
      </c>
      <c r="C216" s="7">
        <v>23</v>
      </c>
      <c r="D216" s="7">
        <v>19</v>
      </c>
    </row>
    <row r="217" spans="1:4" x14ac:dyDescent="0.25">
      <c r="A217" s="8" t="s">
        <v>665</v>
      </c>
      <c r="B217" s="7">
        <v>25</v>
      </c>
      <c r="C217" s="7">
        <v>21</v>
      </c>
      <c r="D217" s="7">
        <v>16</v>
      </c>
    </row>
    <row r="218" spans="1:4" x14ac:dyDescent="0.25">
      <c r="A218" s="8" t="s">
        <v>676</v>
      </c>
      <c r="B218" s="7">
        <v>4</v>
      </c>
      <c r="C218" s="7">
        <v>2</v>
      </c>
      <c r="D218" s="7">
        <v>3</v>
      </c>
    </row>
    <row r="219" spans="1:4" x14ac:dyDescent="0.25">
      <c r="A219" s="6" t="s">
        <v>39</v>
      </c>
      <c r="B219" s="7">
        <v>0</v>
      </c>
      <c r="C219" s="7">
        <v>0</v>
      </c>
      <c r="D219" s="7">
        <v>1</v>
      </c>
    </row>
    <row r="220" spans="1:4" x14ac:dyDescent="0.25">
      <c r="A220" s="8" t="s">
        <v>687</v>
      </c>
      <c r="B220" s="7">
        <v>0</v>
      </c>
      <c r="C220" s="7">
        <v>0</v>
      </c>
      <c r="D220" s="7">
        <v>1</v>
      </c>
    </row>
    <row r="221" spans="1:4" x14ac:dyDescent="0.25">
      <c r="A221" s="6" t="s">
        <v>700</v>
      </c>
      <c r="B221" s="7">
        <v>5</v>
      </c>
      <c r="C221" s="7">
        <v>5</v>
      </c>
      <c r="D221" s="7">
        <v>4</v>
      </c>
    </row>
    <row r="222" spans="1:4" x14ac:dyDescent="0.25">
      <c r="A222" s="8" t="s">
        <v>694</v>
      </c>
      <c r="B222" s="7">
        <v>5</v>
      </c>
      <c r="C222" s="7">
        <v>5</v>
      </c>
      <c r="D222" s="7">
        <v>4</v>
      </c>
    </row>
    <row r="223" spans="1:4" x14ac:dyDescent="0.25">
      <c r="A223" s="5" t="s">
        <v>403</v>
      </c>
      <c r="B223" s="7">
        <v>64</v>
      </c>
      <c r="C223" s="7">
        <v>53</v>
      </c>
      <c r="D223" s="7">
        <v>36</v>
      </c>
    </row>
    <row r="224" spans="1:4" x14ac:dyDescent="0.25">
      <c r="A224" s="6" t="s">
        <v>659</v>
      </c>
      <c r="B224" s="7">
        <v>64</v>
      </c>
      <c r="C224" s="7">
        <v>53</v>
      </c>
      <c r="D224" s="7">
        <v>36</v>
      </c>
    </row>
    <row r="225" spans="1:4" x14ac:dyDescent="0.25">
      <c r="A225" s="8" t="s">
        <v>654</v>
      </c>
      <c r="B225" s="7">
        <v>64</v>
      </c>
      <c r="C225" s="7">
        <v>53</v>
      </c>
      <c r="D225" s="7">
        <v>36</v>
      </c>
    </row>
    <row r="226" spans="1:4" x14ac:dyDescent="0.25">
      <c r="A226" s="5" t="s">
        <v>77</v>
      </c>
      <c r="B226" s="7">
        <v>8</v>
      </c>
      <c r="C226" s="7">
        <v>5</v>
      </c>
      <c r="D226" s="7">
        <v>7</v>
      </c>
    </row>
    <row r="227" spans="1:4" x14ac:dyDescent="0.25">
      <c r="A227" s="6" t="s">
        <v>77</v>
      </c>
      <c r="B227" s="7">
        <v>8</v>
      </c>
      <c r="C227" s="7">
        <v>5</v>
      </c>
      <c r="D227" s="7">
        <v>7</v>
      </c>
    </row>
    <row r="228" spans="1:4" x14ac:dyDescent="0.25">
      <c r="A228" s="8" t="s">
        <v>665</v>
      </c>
      <c r="B228" s="7">
        <v>1</v>
      </c>
      <c r="C228" s="7">
        <v>1</v>
      </c>
      <c r="D228" s="7">
        <v>2</v>
      </c>
    </row>
    <row r="229" spans="1:4" x14ac:dyDescent="0.25">
      <c r="A229" s="8" t="s">
        <v>655</v>
      </c>
      <c r="B229" s="7">
        <v>7</v>
      </c>
      <c r="C229" s="7">
        <v>4</v>
      </c>
      <c r="D229" s="7">
        <v>5</v>
      </c>
    </row>
    <row r="230" spans="1:4" x14ac:dyDescent="0.25">
      <c r="A230" s="5" t="s">
        <v>132</v>
      </c>
      <c r="B230" s="7">
        <v>13</v>
      </c>
      <c r="C230" s="7">
        <v>9</v>
      </c>
      <c r="D230" s="7">
        <v>8</v>
      </c>
    </row>
    <row r="231" spans="1:4" x14ac:dyDescent="0.25">
      <c r="A231" s="6" t="s">
        <v>674</v>
      </c>
      <c r="B231" s="7">
        <v>7</v>
      </c>
      <c r="C231" s="7">
        <v>5</v>
      </c>
      <c r="D231" s="7">
        <v>7</v>
      </c>
    </row>
    <row r="232" spans="1:4" x14ac:dyDescent="0.25">
      <c r="A232" s="8" t="s">
        <v>663</v>
      </c>
      <c r="B232" s="7">
        <v>7</v>
      </c>
      <c r="C232" s="7">
        <v>5</v>
      </c>
      <c r="D232" s="7">
        <v>7</v>
      </c>
    </row>
    <row r="233" spans="1:4" x14ac:dyDescent="0.25">
      <c r="A233" s="6" t="s">
        <v>675</v>
      </c>
      <c r="B233" s="7">
        <v>4</v>
      </c>
      <c r="C233" s="7">
        <v>2</v>
      </c>
      <c r="D233" s="7">
        <v>0</v>
      </c>
    </row>
    <row r="234" spans="1:4" x14ac:dyDescent="0.25">
      <c r="A234" s="8" t="s">
        <v>676</v>
      </c>
      <c r="B234" s="7">
        <v>4</v>
      </c>
      <c r="C234" s="7">
        <v>2</v>
      </c>
      <c r="D234" s="7">
        <v>0</v>
      </c>
    </row>
    <row r="235" spans="1:4" x14ac:dyDescent="0.25">
      <c r="A235" s="6" t="s">
        <v>141</v>
      </c>
      <c r="B235" s="7">
        <v>2</v>
      </c>
      <c r="C235" s="7">
        <v>2</v>
      </c>
      <c r="D235" s="7">
        <v>1</v>
      </c>
    </row>
    <row r="236" spans="1:4" x14ac:dyDescent="0.25">
      <c r="A236" s="8" t="s">
        <v>694</v>
      </c>
      <c r="B236" s="7">
        <v>2</v>
      </c>
      <c r="C236" s="7">
        <v>2</v>
      </c>
      <c r="D236" s="7">
        <v>1</v>
      </c>
    </row>
    <row r="237" spans="1:4" x14ac:dyDescent="0.25">
      <c r="A237" s="5" t="s">
        <v>59</v>
      </c>
      <c r="B237" s="7">
        <v>2</v>
      </c>
      <c r="C237" s="7">
        <v>5</v>
      </c>
      <c r="D237" s="7">
        <v>3</v>
      </c>
    </row>
    <row r="238" spans="1:4" x14ac:dyDescent="0.25">
      <c r="A238" s="6" t="s">
        <v>664</v>
      </c>
      <c r="B238" s="7">
        <v>2</v>
      </c>
      <c r="C238" s="7">
        <v>5</v>
      </c>
      <c r="D238" s="7">
        <v>3</v>
      </c>
    </row>
    <row r="239" spans="1:4" x14ac:dyDescent="0.25">
      <c r="A239" s="8" t="s">
        <v>665</v>
      </c>
      <c r="B239" s="7">
        <v>2</v>
      </c>
      <c r="C239" s="7">
        <v>5</v>
      </c>
      <c r="D239" s="7">
        <v>3</v>
      </c>
    </row>
    <row r="240" spans="1:4" x14ac:dyDescent="0.25">
      <c r="A240" s="5" t="s">
        <v>204</v>
      </c>
      <c r="B240" s="7">
        <v>0</v>
      </c>
      <c r="C240" s="7">
        <v>0</v>
      </c>
      <c r="D240" s="7">
        <v>1</v>
      </c>
    </row>
    <row r="241" spans="1:4" x14ac:dyDescent="0.25">
      <c r="A241" s="6" t="s">
        <v>207</v>
      </c>
      <c r="B241" s="7">
        <v>0</v>
      </c>
      <c r="C241" s="7">
        <v>0</v>
      </c>
      <c r="D241" s="7">
        <v>1</v>
      </c>
    </row>
    <row r="242" spans="1:4" x14ac:dyDescent="0.25">
      <c r="A242" s="8" t="s">
        <v>694</v>
      </c>
      <c r="B242" s="7">
        <v>0</v>
      </c>
      <c r="C242" s="7">
        <v>0</v>
      </c>
      <c r="D242" s="7">
        <v>1</v>
      </c>
    </row>
    <row r="243" spans="1:4" x14ac:dyDescent="0.25">
      <c r="A243" s="5" t="s">
        <v>399</v>
      </c>
      <c r="B243" s="7">
        <v>8</v>
      </c>
      <c r="C243" s="7">
        <v>7</v>
      </c>
      <c r="D243" s="7">
        <v>7</v>
      </c>
    </row>
    <row r="244" spans="1:4" x14ac:dyDescent="0.25">
      <c r="A244" s="6" t="s">
        <v>399</v>
      </c>
      <c r="B244" s="7">
        <v>8</v>
      </c>
      <c r="C244" s="7">
        <v>7</v>
      </c>
      <c r="D244" s="7">
        <v>7</v>
      </c>
    </row>
    <row r="245" spans="1:4" x14ac:dyDescent="0.25">
      <c r="A245" s="8" t="s">
        <v>665</v>
      </c>
      <c r="B245" s="7">
        <v>8</v>
      </c>
      <c r="C245" s="7">
        <v>7</v>
      </c>
      <c r="D245" s="7">
        <v>7</v>
      </c>
    </row>
    <row r="246" spans="1:4" x14ac:dyDescent="0.25">
      <c r="A246" s="5" t="s">
        <v>41</v>
      </c>
      <c r="B246" s="7">
        <v>27</v>
      </c>
      <c r="C246" s="7">
        <v>28</v>
      </c>
      <c r="D246" s="7">
        <v>16</v>
      </c>
    </row>
    <row r="247" spans="1:4" x14ac:dyDescent="0.25">
      <c r="A247" s="6" t="s">
        <v>41</v>
      </c>
      <c r="B247" s="7">
        <v>27</v>
      </c>
      <c r="C247" s="7">
        <v>28</v>
      </c>
      <c r="D247" s="7">
        <v>16</v>
      </c>
    </row>
    <row r="248" spans="1:4" x14ac:dyDescent="0.25">
      <c r="A248" s="8" t="s">
        <v>655</v>
      </c>
      <c r="B248" s="7">
        <v>27</v>
      </c>
      <c r="C248" s="7">
        <v>28</v>
      </c>
      <c r="D248" s="7">
        <v>16</v>
      </c>
    </row>
    <row r="249" spans="1:4" x14ac:dyDescent="0.25">
      <c r="A249" s="5" t="s">
        <v>61</v>
      </c>
      <c r="B249" s="7">
        <v>52</v>
      </c>
      <c r="C249" s="7">
        <v>37</v>
      </c>
      <c r="D249" s="7">
        <v>33</v>
      </c>
    </row>
    <row r="250" spans="1:4" x14ac:dyDescent="0.25">
      <c r="A250" s="6" t="s">
        <v>102</v>
      </c>
      <c r="B250" s="7">
        <v>52</v>
      </c>
      <c r="C250" s="7">
        <v>37</v>
      </c>
      <c r="D250" s="7">
        <v>33</v>
      </c>
    </row>
    <row r="251" spans="1:4" x14ac:dyDescent="0.25">
      <c r="A251" s="8" t="s">
        <v>663</v>
      </c>
      <c r="B251" s="7">
        <v>10</v>
      </c>
      <c r="C251" s="7">
        <v>8</v>
      </c>
      <c r="D251" s="7">
        <v>4</v>
      </c>
    </row>
    <row r="252" spans="1:4" x14ac:dyDescent="0.25">
      <c r="A252" s="8" t="s">
        <v>654</v>
      </c>
      <c r="B252" s="7">
        <v>42</v>
      </c>
      <c r="C252" s="7">
        <v>29</v>
      </c>
      <c r="D252" s="7">
        <v>29</v>
      </c>
    </row>
    <row r="253" spans="1:4" x14ac:dyDescent="0.25">
      <c r="A253" s="5" t="s">
        <v>35</v>
      </c>
      <c r="B253" s="7">
        <v>9</v>
      </c>
      <c r="C253" s="7">
        <v>7</v>
      </c>
      <c r="D253" s="7">
        <v>7</v>
      </c>
    </row>
    <row r="254" spans="1:4" x14ac:dyDescent="0.25">
      <c r="A254" s="6" t="s">
        <v>333</v>
      </c>
      <c r="B254" s="7">
        <v>4</v>
      </c>
      <c r="C254" s="7">
        <v>4</v>
      </c>
      <c r="D254" s="7">
        <v>5</v>
      </c>
    </row>
    <row r="255" spans="1:4" x14ac:dyDescent="0.25">
      <c r="A255" s="8" t="s">
        <v>678</v>
      </c>
      <c r="B255" s="7">
        <v>4</v>
      </c>
      <c r="C255" s="7">
        <v>4</v>
      </c>
      <c r="D255" s="7">
        <v>5</v>
      </c>
    </row>
    <row r="256" spans="1:4" x14ac:dyDescent="0.25">
      <c r="A256" s="6" t="s">
        <v>330</v>
      </c>
      <c r="B256" s="7">
        <v>5</v>
      </c>
      <c r="C256" s="7">
        <v>3</v>
      </c>
      <c r="D256" s="7">
        <v>2</v>
      </c>
    </row>
    <row r="257" spans="1:4" x14ac:dyDescent="0.25">
      <c r="A257" s="8" t="s">
        <v>665</v>
      </c>
      <c r="B257" s="7">
        <v>5</v>
      </c>
      <c r="C257" s="7">
        <v>3</v>
      </c>
      <c r="D257" s="7">
        <v>2</v>
      </c>
    </row>
    <row r="258" spans="1:4" x14ac:dyDescent="0.25">
      <c r="A258" s="5" t="s">
        <v>501</v>
      </c>
      <c r="B258" s="7">
        <v>1</v>
      </c>
      <c r="C258" s="7">
        <v>0</v>
      </c>
      <c r="D258" s="7">
        <v>1</v>
      </c>
    </row>
    <row r="259" spans="1:4" x14ac:dyDescent="0.25">
      <c r="A259" s="6" t="s">
        <v>661</v>
      </c>
      <c r="B259" s="7">
        <v>1</v>
      </c>
      <c r="C259" s="7">
        <v>0</v>
      </c>
      <c r="D259" s="7">
        <v>1</v>
      </c>
    </row>
    <row r="260" spans="1:4" x14ac:dyDescent="0.25">
      <c r="A260" s="8" t="s">
        <v>654</v>
      </c>
      <c r="B260" s="7">
        <v>1</v>
      </c>
      <c r="C260" s="7">
        <v>0</v>
      </c>
      <c r="D260" s="7">
        <v>1</v>
      </c>
    </row>
    <row r="261" spans="1:4" x14ac:dyDescent="0.25">
      <c r="A261" s="5" t="s">
        <v>260</v>
      </c>
      <c r="B261" s="7">
        <v>24</v>
      </c>
      <c r="C261" s="7">
        <v>13</v>
      </c>
      <c r="D261" s="7">
        <v>34</v>
      </c>
    </row>
    <row r="262" spans="1:4" x14ac:dyDescent="0.25">
      <c r="A262" s="6" t="s">
        <v>263</v>
      </c>
      <c r="B262" s="7">
        <v>24</v>
      </c>
      <c r="C262" s="7">
        <v>13</v>
      </c>
      <c r="D262" s="7">
        <v>34</v>
      </c>
    </row>
    <row r="263" spans="1:4" x14ac:dyDescent="0.25">
      <c r="A263" s="8" t="s">
        <v>694</v>
      </c>
      <c r="B263" s="7">
        <v>24</v>
      </c>
      <c r="C263" s="7">
        <v>13</v>
      </c>
      <c r="D263" s="7">
        <v>34</v>
      </c>
    </row>
    <row r="264" spans="1:4" x14ac:dyDescent="0.25">
      <c r="A264" s="5" t="s">
        <v>58</v>
      </c>
      <c r="B264" s="7">
        <v>11</v>
      </c>
      <c r="C264" s="7">
        <v>11</v>
      </c>
      <c r="D264" s="7">
        <v>5</v>
      </c>
    </row>
    <row r="265" spans="1:4" x14ac:dyDescent="0.25">
      <c r="A265" s="6" t="s">
        <v>59</v>
      </c>
      <c r="B265" s="7">
        <v>11</v>
      </c>
      <c r="C265" s="7">
        <v>11</v>
      </c>
      <c r="D265" s="7">
        <v>5</v>
      </c>
    </row>
    <row r="266" spans="1:4" x14ac:dyDescent="0.25">
      <c r="A266" s="8" t="s">
        <v>694</v>
      </c>
      <c r="B266" s="7">
        <v>11</v>
      </c>
      <c r="C266" s="7">
        <v>11</v>
      </c>
      <c r="D266" s="7">
        <v>5</v>
      </c>
    </row>
    <row r="267" spans="1:4" x14ac:dyDescent="0.25">
      <c r="A267" s="5" t="s">
        <v>450</v>
      </c>
      <c r="B267" s="7">
        <v>29</v>
      </c>
      <c r="C267" s="7">
        <v>19</v>
      </c>
      <c r="D267" s="7">
        <v>11</v>
      </c>
    </row>
    <row r="268" spans="1:4" x14ac:dyDescent="0.25">
      <c r="A268" s="6" t="s">
        <v>450</v>
      </c>
      <c r="B268" s="7">
        <v>29</v>
      </c>
      <c r="C268" s="7">
        <v>19</v>
      </c>
      <c r="D268" s="7">
        <v>11</v>
      </c>
    </row>
    <row r="269" spans="1:4" x14ac:dyDescent="0.25">
      <c r="A269" s="8" t="s">
        <v>663</v>
      </c>
      <c r="B269" s="7">
        <v>25</v>
      </c>
      <c r="C269" s="7">
        <v>15</v>
      </c>
      <c r="D269" s="7">
        <v>9</v>
      </c>
    </row>
    <row r="270" spans="1:4" x14ac:dyDescent="0.25">
      <c r="A270" s="8" t="s">
        <v>676</v>
      </c>
      <c r="B270" s="7">
        <v>4</v>
      </c>
      <c r="C270" s="7">
        <v>4</v>
      </c>
      <c r="D270" s="7">
        <v>2</v>
      </c>
    </row>
    <row r="271" spans="1:4" x14ac:dyDescent="0.25">
      <c r="A271" s="5" t="s">
        <v>416</v>
      </c>
      <c r="B271" s="7">
        <v>2</v>
      </c>
      <c r="C271" s="7">
        <v>29</v>
      </c>
      <c r="D271" s="7">
        <v>13</v>
      </c>
    </row>
    <row r="272" spans="1:4" x14ac:dyDescent="0.25">
      <c r="A272" s="6" t="s">
        <v>419</v>
      </c>
      <c r="B272" s="7">
        <v>2</v>
      </c>
      <c r="C272" s="7">
        <v>29</v>
      </c>
      <c r="D272" s="7">
        <v>13</v>
      </c>
    </row>
    <row r="273" spans="1:4" x14ac:dyDescent="0.25">
      <c r="A273" s="8" t="s">
        <v>663</v>
      </c>
      <c r="B273" s="7">
        <v>2</v>
      </c>
      <c r="C273" s="7">
        <v>14</v>
      </c>
      <c r="D273" s="7">
        <v>5</v>
      </c>
    </row>
    <row r="274" spans="1:4" x14ac:dyDescent="0.25">
      <c r="A274" s="8" t="s">
        <v>676</v>
      </c>
      <c r="B274" s="7">
        <v>0</v>
      </c>
      <c r="C274" s="7">
        <v>15</v>
      </c>
      <c r="D274" s="7">
        <v>8</v>
      </c>
    </row>
    <row r="275" spans="1:4" x14ac:dyDescent="0.25">
      <c r="A275" s="5" t="s">
        <v>55</v>
      </c>
      <c r="B275" s="7">
        <v>7</v>
      </c>
      <c r="C275" s="7">
        <v>4</v>
      </c>
      <c r="D275" s="7">
        <v>4</v>
      </c>
    </row>
    <row r="276" spans="1:4" x14ac:dyDescent="0.25">
      <c r="A276" s="6" t="s">
        <v>55</v>
      </c>
      <c r="B276" s="7">
        <v>7</v>
      </c>
      <c r="C276" s="7">
        <v>4</v>
      </c>
      <c r="D276" s="7">
        <v>4</v>
      </c>
    </row>
    <row r="277" spans="1:4" x14ac:dyDescent="0.25">
      <c r="A277" s="8" t="s">
        <v>665</v>
      </c>
      <c r="B277" s="7">
        <v>3</v>
      </c>
      <c r="C277" s="7">
        <v>0</v>
      </c>
      <c r="D277" s="7">
        <v>1</v>
      </c>
    </row>
    <row r="278" spans="1:4" x14ac:dyDescent="0.25">
      <c r="A278" s="8" t="s">
        <v>655</v>
      </c>
      <c r="B278" s="7">
        <v>4</v>
      </c>
      <c r="C278" s="7">
        <v>4</v>
      </c>
      <c r="D278" s="7">
        <v>3</v>
      </c>
    </row>
    <row r="279" spans="1:4" x14ac:dyDescent="0.25">
      <c r="A279" s="5" t="s">
        <v>237</v>
      </c>
      <c r="B279" s="7">
        <v>0</v>
      </c>
      <c r="C279" s="7">
        <v>2</v>
      </c>
      <c r="D279" s="7">
        <v>3</v>
      </c>
    </row>
    <row r="280" spans="1:4" x14ac:dyDescent="0.25">
      <c r="A280" s="6" t="s">
        <v>237</v>
      </c>
      <c r="B280" s="7">
        <v>0</v>
      </c>
      <c r="C280" s="7">
        <v>2</v>
      </c>
      <c r="D280" s="7">
        <v>3</v>
      </c>
    </row>
    <row r="281" spans="1:4" x14ac:dyDescent="0.25">
      <c r="A281" s="8" t="s">
        <v>665</v>
      </c>
      <c r="B281" s="7">
        <v>0</v>
      </c>
      <c r="C281" s="7">
        <v>2</v>
      </c>
      <c r="D281" s="7">
        <v>3</v>
      </c>
    </row>
    <row r="282" spans="1:4" x14ac:dyDescent="0.25">
      <c r="A282" s="5" t="s">
        <v>532</v>
      </c>
      <c r="B282" s="7">
        <v>12</v>
      </c>
      <c r="C282" s="7">
        <v>8</v>
      </c>
      <c r="D282" s="7">
        <v>6</v>
      </c>
    </row>
    <row r="283" spans="1:4" x14ac:dyDescent="0.25">
      <c r="A283" s="6" t="s">
        <v>538</v>
      </c>
      <c r="B283" s="7">
        <v>12</v>
      </c>
      <c r="C283" s="7">
        <v>8</v>
      </c>
      <c r="D283" s="7">
        <v>6</v>
      </c>
    </row>
    <row r="284" spans="1:4" x14ac:dyDescent="0.25">
      <c r="A284" s="8" t="s">
        <v>663</v>
      </c>
      <c r="B284" s="7">
        <v>3</v>
      </c>
      <c r="C284" s="7">
        <v>3</v>
      </c>
      <c r="D284" s="7">
        <v>3</v>
      </c>
    </row>
    <row r="285" spans="1:4" x14ac:dyDescent="0.25">
      <c r="A285" s="8" t="s">
        <v>654</v>
      </c>
      <c r="B285" s="7">
        <v>9</v>
      </c>
      <c r="C285" s="7">
        <v>5</v>
      </c>
      <c r="D285" s="7">
        <v>3</v>
      </c>
    </row>
    <row r="286" spans="1:4" x14ac:dyDescent="0.25">
      <c r="A286" s="5" t="s">
        <v>292</v>
      </c>
      <c r="B286" s="7">
        <v>46</v>
      </c>
      <c r="C286" s="7">
        <v>76</v>
      </c>
      <c r="D286" s="7">
        <v>39</v>
      </c>
    </row>
    <row r="287" spans="1:4" x14ac:dyDescent="0.25">
      <c r="A287" s="6" t="s">
        <v>681</v>
      </c>
      <c r="B287" s="7">
        <v>1</v>
      </c>
      <c r="C287" s="7">
        <v>15</v>
      </c>
      <c r="D287" s="7">
        <v>18</v>
      </c>
    </row>
    <row r="288" spans="1:4" x14ac:dyDescent="0.25">
      <c r="A288" s="8" t="s">
        <v>678</v>
      </c>
      <c r="B288" s="7">
        <v>1</v>
      </c>
      <c r="C288" s="7">
        <v>15</v>
      </c>
      <c r="D288" s="7">
        <v>0</v>
      </c>
    </row>
    <row r="289" spans="1:4" x14ac:dyDescent="0.25">
      <c r="A289" s="8" t="s">
        <v>676</v>
      </c>
      <c r="B289" s="7">
        <v>0</v>
      </c>
      <c r="C289" s="7">
        <v>0</v>
      </c>
      <c r="D289" s="7">
        <v>18</v>
      </c>
    </row>
    <row r="290" spans="1:4" x14ac:dyDescent="0.25">
      <c r="A290" s="6" t="s">
        <v>668</v>
      </c>
      <c r="B290" s="7">
        <v>20</v>
      </c>
      <c r="C290" s="7">
        <v>30</v>
      </c>
      <c r="D290" s="7">
        <v>15</v>
      </c>
    </row>
    <row r="291" spans="1:4" x14ac:dyDescent="0.25">
      <c r="A291" s="8" t="s">
        <v>663</v>
      </c>
      <c r="B291" s="7">
        <v>1</v>
      </c>
      <c r="C291" s="7">
        <v>0</v>
      </c>
      <c r="D291" s="7">
        <v>4</v>
      </c>
    </row>
    <row r="292" spans="1:4" x14ac:dyDescent="0.25">
      <c r="A292" s="8" t="s">
        <v>676</v>
      </c>
      <c r="B292" s="7">
        <v>19</v>
      </c>
      <c r="C292" s="7">
        <v>30</v>
      </c>
      <c r="D292" s="7">
        <v>11</v>
      </c>
    </row>
    <row r="293" spans="1:4" x14ac:dyDescent="0.25">
      <c r="A293" s="6" t="s">
        <v>682</v>
      </c>
      <c r="B293" s="7">
        <v>25</v>
      </c>
      <c r="C293" s="7">
        <v>31</v>
      </c>
      <c r="D293" s="7">
        <v>6</v>
      </c>
    </row>
    <row r="294" spans="1:4" x14ac:dyDescent="0.25">
      <c r="A294" s="8" t="s">
        <v>676</v>
      </c>
      <c r="B294" s="7">
        <v>25</v>
      </c>
      <c r="C294" s="7">
        <v>31</v>
      </c>
      <c r="D294" s="7">
        <v>6</v>
      </c>
    </row>
    <row r="295" spans="1:4" x14ac:dyDescent="0.25">
      <c r="A295" s="5" t="s">
        <v>80</v>
      </c>
      <c r="B295" s="7">
        <v>27</v>
      </c>
      <c r="C295" s="7">
        <v>16</v>
      </c>
      <c r="D295" s="7">
        <v>10</v>
      </c>
    </row>
    <row r="296" spans="1:4" x14ac:dyDescent="0.25">
      <c r="A296" s="6" t="s">
        <v>80</v>
      </c>
      <c r="B296" s="7">
        <v>27</v>
      </c>
      <c r="C296" s="7">
        <v>16</v>
      </c>
      <c r="D296" s="7">
        <v>10</v>
      </c>
    </row>
    <row r="297" spans="1:4" x14ac:dyDescent="0.25">
      <c r="A297" s="8" t="s">
        <v>665</v>
      </c>
      <c r="B297" s="7">
        <v>2</v>
      </c>
      <c r="C297" s="7">
        <v>1</v>
      </c>
      <c r="D297" s="7">
        <v>0</v>
      </c>
    </row>
    <row r="298" spans="1:4" x14ac:dyDescent="0.25">
      <c r="A298" s="8" t="s">
        <v>655</v>
      </c>
      <c r="B298" s="7">
        <v>25</v>
      </c>
      <c r="C298" s="7">
        <v>15</v>
      </c>
      <c r="D298" s="7">
        <v>10</v>
      </c>
    </row>
    <row r="299" spans="1:4" x14ac:dyDescent="0.25">
      <c r="A299" s="5" t="s">
        <v>486</v>
      </c>
      <c r="B299" s="7">
        <v>31</v>
      </c>
      <c r="C299" s="7">
        <v>39</v>
      </c>
      <c r="D299" s="7">
        <v>25</v>
      </c>
    </row>
    <row r="300" spans="1:4" x14ac:dyDescent="0.25">
      <c r="A300" s="6" t="s">
        <v>706</v>
      </c>
      <c r="B300" s="7">
        <v>31</v>
      </c>
      <c r="C300" s="7">
        <v>39</v>
      </c>
      <c r="D300" s="7">
        <v>25</v>
      </c>
    </row>
    <row r="301" spans="1:4" x14ac:dyDescent="0.25">
      <c r="A301" s="8" t="s">
        <v>694</v>
      </c>
      <c r="B301" s="7">
        <v>31</v>
      </c>
      <c r="C301" s="7">
        <v>39</v>
      </c>
      <c r="D301" s="7">
        <v>25</v>
      </c>
    </row>
    <row r="302" spans="1:4" x14ac:dyDescent="0.25">
      <c r="A302" s="5" t="s">
        <v>63</v>
      </c>
      <c r="B302" s="7">
        <v>172</v>
      </c>
      <c r="C302" s="7">
        <v>119</v>
      </c>
      <c r="D302" s="7">
        <v>90</v>
      </c>
    </row>
    <row r="303" spans="1:4" x14ac:dyDescent="0.25">
      <c r="A303" s="6" t="s">
        <v>100</v>
      </c>
      <c r="B303" s="7">
        <v>172</v>
      </c>
      <c r="C303" s="7">
        <v>119</v>
      </c>
      <c r="D303" s="7">
        <v>90</v>
      </c>
    </row>
    <row r="304" spans="1:4" x14ac:dyDescent="0.25">
      <c r="A304" s="8" t="s">
        <v>665</v>
      </c>
      <c r="B304" s="7">
        <v>37</v>
      </c>
      <c r="C304" s="7">
        <v>22</v>
      </c>
      <c r="D304" s="7">
        <v>15</v>
      </c>
    </row>
    <row r="305" spans="1:4" x14ac:dyDescent="0.25">
      <c r="A305" s="8" t="s">
        <v>655</v>
      </c>
      <c r="B305" s="7">
        <v>135</v>
      </c>
      <c r="C305" s="7">
        <v>97</v>
      </c>
      <c r="D305" s="7">
        <v>75</v>
      </c>
    </row>
    <row r="306" spans="1:4" x14ac:dyDescent="0.25">
      <c r="A306" s="5" t="s">
        <v>423</v>
      </c>
      <c r="B306" s="7">
        <v>18</v>
      </c>
      <c r="C306" s="7">
        <v>23</v>
      </c>
      <c r="D306" s="7">
        <v>15</v>
      </c>
    </row>
    <row r="307" spans="1:4" x14ac:dyDescent="0.25">
      <c r="A307" s="6" t="s">
        <v>423</v>
      </c>
      <c r="B307" s="7">
        <v>18</v>
      </c>
      <c r="C307" s="7">
        <v>23</v>
      </c>
      <c r="D307" s="7">
        <v>15</v>
      </c>
    </row>
    <row r="308" spans="1:4" x14ac:dyDescent="0.25">
      <c r="A308" s="8" t="s">
        <v>663</v>
      </c>
      <c r="B308" s="7">
        <v>18</v>
      </c>
      <c r="C308" s="7">
        <v>23</v>
      </c>
      <c r="D308" s="7">
        <v>15</v>
      </c>
    </row>
    <row r="309" spans="1:4" x14ac:dyDescent="0.25">
      <c r="A309" s="5" t="s">
        <v>408</v>
      </c>
      <c r="B309" s="7">
        <v>34</v>
      </c>
      <c r="C309" s="7">
        <v>32</v>
      </c>
      <c r="D309" s="7">
        <v>25</v>
      </c>
    </row>
    <row r="310" spans="1:4" x14ac:dyDescent="0.25">
      <c r="A310" s="6" t="s">
        <v>701</v>
      </c>
      <c r="B310" s="7">
        <v>10</v>
      </c>
      <c r="C310" s="7">
        <v>9</v>
      </c>
      <c r="D310" s="7">
        <v>2</v>
      </c>
    </row>
    <row r="311" spans="1:4" x14ac:dyDescent="0.25">
      <c r="A311" s="8" t="s">
        <v>694</v>
      </c>
      <c r="B311" s="7">
        <v>10</v>
      </c>
      <c r="C311" s="7">
        <v>9</v>
      </c>
      <c r="D311" s="7">
        <v>2</v>
      </c>
    </row>
    <row r="312" spans="1:4" x14ac:dyDescent="0.25">
      <c r="A312" s="6" t="s">
        <v>411</v>
      </c>
      <c r="B312" s="7">
        <v>24</v>
      </c>
      <c r="C312" s="7">
        <v>23</v>
      </c>
      <c r="D312" s="7">
        <v>23</v>
      </c>
    </row>
    <row r="313" spans="1:4" x14ac:dyDescent="0.25">
      <c r="A313" s="8" t="s">
        <v>663</v>
      </c>
      <c r="B313" s="7">
        <v>24</v>
      </c>
      <c r="C313" s="7">
        <v>23</v>
      </c>
      <c r="D313" s="7">
        <v>23</v>
      </c>
    </row>
    <row r="314" spans="1:4" x14ac:dyDescent="0.25">
      <c r="A314" s="5" t="s">
        <v>307</v>
      </c>
      <c r="B314" s="7">
        <v>61</v>
      </c>
      <c r="C314" s="7">
        <v>1</v>
      </c>
      <c r="D314" s="7">
        <v>2</v>
      </c>
    </row>
    <row r="315" spans="1:4" x14ac:dyDescent="0.25">
      <c r="A315" s="6" t="s">
        <v>669</v>
      </c>
      <c r="B315" s="7">
        <v>0</v>
      </c>
      <c r="C315" s="7">
        <v>1</v>
      </c>
      <c r="D315" s="7">
        <v>0</v>
      </c>
    </row>
    <row r="316" spans="1:4" x14ac:dyDescent="0.25">
      <c r="A316" s="8" t="s">
        <v>663</v>
      </c>
      <c r="B316" s="7">
        <v>0</v>
      </c>
      <c r="C316" s="7">
        <v>1</v>
      </c>
      <c r="D316" s="7">
        <v>0</v>
      </c>
    </row>
    <row r="317" spans="1:4" x14ac:dyDescent="0.25">
      <c r="A317" s="6" t="s">
        <v>683</v>
      </c>
      <c r="B317" s="7">
        <v>61</v>
      </c>
      <c r="C317" s="7">
        <v>0</v>
      </c>
      <c r="D317" s="7">
        <v>2</v>
      </c>
    </row>
    <row r="318" spans="1:4" x14ac:dyDescent="0.25">
      <c r="A318" s="8" t="s">
        <v>676</v>
      </c>
      <c r="B318" s="7">
        <v>61</v>
      </c>
      <c r="C318" s="7">
        <v>0</v>
      </c>
      <c r="D318" s="7">
        <v>2</v>
      </c>
    </row>
    <row r="319" spans="1:4" x14ac:dyDescent="0.25">
      <c r="A319" s="5" t="s">
        <v>109</v>
      </c>
      <c r="B319" s="7">
        <v>7</v>
      </c>
      <c r="C319" s="7">
        <v>9</v>
      </c>
      <c r="D319" s="7">
        <v>8</v>
      </c>
    </row>
    <row r="320" spans="1:4" x14ac:dyDescent="0.25">
      <c r="A320" s="6" t="s">
        <v>662</v>
      </c>
      <c r="B320" s="7">
        <v>7</v>
      </c>
      <c r="C320" s="7">
        <v>9</v>
      </c>
      <c r="D320" s="7">
        <v>8</v>
      </c>
    </row>
    <row r="321" spans="1:4" x14ac:dyDescent="0.25">
      <c r="A321" s="8" t="s">
        <v>655</v>
      </c>
      <c r="B321" s="7">
        <v>7</v>
      </c>
      <c r="C321" s="7">
        <v>9</v>
      </c>
      <c r="D321" s="7">
        <v>8</v>
      </c>
    </row>
    <row r="322" spans="1:4" x14ac:dyDescent="0.25">
      <c r="A322" s="5" t="s">
        <v>66</v>
      </c>
      <c r="B322" s="7">
        <v>70</v>
      </c>
      <c r="C322" s="7">
        <v>53</v>
      </c>
      <c r="D322" s="7">
        <v>25</v>
      </c>
    </row>
    <row r="323" spans="1:4" x14ac:dyDescent="0.25">
      <c r="A323" s="6" t="s">
        <v>672</v>
      </c>
      <c r="B323" s="7">
        <v>70</v>
      </c>
      <c r="C323" s="7">
        <v>53</v>
      </c>
      <c r="D323" s="7">
        <v>25</v>
      </c>
    </row>
    <row r="324" spans="1:4" x14ac:dyDescent="0.25">
      <c r="A324" s="8" t="s">
        <v>665</v>
      </c>
      <c r="B324" s="7">
        <v>70</v>
      </c>
      <c r="C324" s="7">
        <v>53</v>
      </c>
      <c r="D324" s="7">
        <v>25</v>
      </c>
    </row>
    <row r="325" spans="1:4" x14ac:dyDescent="0.25">
      <c r="A325" s="5" t="s">
        <v>83</v>
      </c>
      <c r="B325" s="7">
        <v>63</v>
      </c>
      <c r="C325" s="7">
        <v>51</v>
      </c>
      <c r="D325" s="7">
        <v>27</v>
      </c>
    </row>
    <row r="326" spans="1:4" x14ac:dyDescent="0.25">
      <c r="A326" s="6" t="s">
        <v>83</v>
      </c>
      <c r="B326" s="7">
        <v>63</v>
      </c>
      <c r="C326" s="7">
        <v>51</v>
      </c>
      <c r="D326" s="7">
        <v>27</v>
      </c>
    </row>
    <row r="327" spans="1:4" x14ac:dyDescent="0.25">
      <c r="A327" s="8" t="s">
        <v>665</v>
      </c>
      <c r="B327" s="7">
        <v>21</v>
      </c>
      <c r="C327" s="7">
        <v>20</v>
      </c>
      <c r="D327" s="7">
        <v>6</v>
      </c>
    </row>
    <row r="328" spans="1:4" x14ac:dyDescent="0.25">
      <c r="A328" s="8" t="s">
        <v>655</v>
      </c>
      <c r="B328" s="7">
        <v>42</v>
      </c>
      <c r="C328" s="7">
        <v>31</v>
      </c>
      <c r="D328" s="7">
        <v>21</v>
      </c>
    </row>
    <row r="329" spans="1:4" x14ac:dyDescent="0.25">
      <c r="A329" s="5" t="s">
        <v>108</v>
      </c>
      <c r="B329" s="7">
        <v>8</v>
      </c>
      <c r="C329" s="7">
        <v>5</v>
      </c>
      <c r="D329" s="7">
        <v>2</v>
      </c>
    </row>
    <row r="330" spans="1:4" x14ac:dyDescent="0.25">
      <c r="A330" s="6" t="s">
        <v>108</v>
      </c>
      <c r="B330" s="7">
        <v>8</v>
      </c>
      <c r="C330" s="7">
        <v>5</v>
      </c>
      <c r="D330" s="7">
        <v>2</v>
      </c>
    </row>
    <row r="331" spans="1:4" x14ac:dyDescent="0.25">
      <c r="A331" s="8" t="s">
        <v>665</v>
      </c>
      <c r="B331" s="7">
        <v>7</v>
      </c>
      <c r="C331" s="7">
        <v>4</v>
      </c>
      <c r="D331" s="7">
        <v>2</v>
      </c>
    </row>
    <row r="332" spans="1:4" x14ac:dyDescent="0.25">
      <c r="A332" s="8" t="s">
        <v>655</v>
      </c>
      <c r="B332" s="7">
        <v>1</v>
      </c>
      <c r="C332" s="7">
        <v>1</v>
      </c>
      <c r="D332" s="7">
        <v>0</v>
      </c>
    </row>
    <row r="333" spans="1:4" x14ac:dyDescent="0.25">
      <c r="A333" s="5" t="s">
        <v>52</v>
      </c>
      <c r="B333" s="7">
        <v>136</v>
      </c>
      <c r="C333" s="7">
        <v>79</v>
      </c>
      <c r="D333" s="7">
        <v>58</v>
      </c>
    </row>
    <row r="334" spans="1:4" x14ac:dyDescent="0.25">
      <c r="A334" s="6" t="s">
        <v>53</v>
      </c>
      <c r="B334" s="7">
        <v>88</v>
      </c>
      <c r="C334" s="7">
        <v>49</v>
      </c>
      <c r="D334" s="7">
        <v>42</v>
      </c>
    </row>
    <row r="335" spans="1:4" x14ac:dyDescent="0.25">
      <c r="A335" s="8" t="s">
        <v>665</v>
      </c>
      <c r="B335" s="7">
        <v>27</v>
      </c>
      <c r="C335" s="7">
        <v>21</v>
      </c>
      <c r="D335" s="7">
        <v>13</v>
      </c>
    </row>
    <row r="336" spans="1:4" x14ac:dyDescent="0.25">
      <c r="A336" s="8" t="s">
        <v>655</v>
      </c>
      <c r="B336" s="7">
        <v>61</v>
      </c>
      <c r="C336" s="7">
        <v>28</v>
      </c>
      <c r="D336" s="7">
        <v>29</v>
      </c>
    </row>
    <row r="337" spans="1:4" x14ac:dyDescent="0.25">
      <c r="A337" s="6" t="s">
        <v>519</v>
      </c>
      <c r="B337" s="7">
        <v>32</v>
      </c>
      <c r="C337" s="7">
        <v>23</v>
      </c>
      <c r="D337" s="7">
        <v>11</v>
      </c>
    </row>
    <row r="338" spans="1:4" x14ac:dyDescent="0.25">
      <c r="A338" s="8" t="s">
        <v>694</v>
      </c>
      <c r="B338" s="7">
        <v>32</v>
      </c>
      <c r="C338" s="7">
        <v>23</v>
      </c>
      <c r="D338" s="7">
        <v>11</v>
      </c>
    </row>
    <row r="339" spans="1:4" x14ac:dyDescent="0.25">
      <c r="A339" s="6" t="s">
        <v>516</v>
      </c>
      <c r="B339" s="7">
        <v>16</v>
      </c>
      <c r="C339" s="7">
        <v>7</v>
      </c>
      <c r="D339" s="7">
        <v>5</v>
      </c>
    </row>
    <row r="340" spans="1:4" x14ac:dyDescent="0.25">
      <c r="A340" s="8" t="s">
        <v>678</v>
      </c>
      <c r="B340" s="7">
        <v>16</v>
      </c>
      <c r="C340" s="7">
        <v>7</v>
      </c>
      <c r="D340" s="7">
        <v>5</v>
      </c>
    </row>
    <row r="341" spans="1:4" x14ac:dyDescent="0.25">
      <c r="A341" s="5" t="s">
        <v>356</v>
      </c>
      <c r="B341" s="7">
        <v>3</v>
      </c>
      <c r="C341" s="7">
        <v>2</v>
      </c>
      <c r="D341" s="7">
        <v>0</v>
      </c>
    </row>
    <row r="342" spans="1:4" x14ac:dyDescent="0.25">
      <c r="A342" s="6" t="s">
        <v>359</v>
      </c>
      <c r="B342" s="7">
        <v>3</v>
      </c>
      <c r="C342" s="7">
        <v>2</v>
      </c>
      <c r="D342" s="7">
        <v>0</v>
      </c>
    </row>
    <row r="343" spans="1:4" x14ac:dyDescent="0.25">
      <c r="A343" s="8" t="s">
        <v>665</v>
      </c>
      <c r="B343" s="7">
        <v>3</v>
      </c>
      <c r="C343" s="7">
        <v>2</v>
      </c>
      <c r="D343" s="7">
        <v>0</v>
      </c>
    </row>
    <row r="344" spans="1:4" x14ac:dyDescent="0.25">
      <c r="A344" s="5" t="s">
        <v>22</v>
      </c>
      <c r="B344" s="7">
        <v>6</v>
      </c>
      <c r="C344" s="7">
        <v>10</v>
      </c>
      <c r="D344" s="7">
        <v>7</v>
      </c>
    </row>
    <row r="345" spans="1:4" x14ac:dyDescent="0.25">
      <c r="A345" s="6" t="s">
        <v>657</v>
      </c>
      <c r="B345" s="7">
        <v>6</v>
      </c>
      <c r="C345" s="7">
        <v>10</v>
      </c>
      <c r="D345" s="7">
        <v>7</v>
      </c>
    </row>
    <row r="346" spans="1:4" x14ac:dyDescent="0.25">
      <c r="A346" s="8" t="s">
        <v>654</v>
      </c>
      <c r="B346" s="7">
        <v>6</v>
      </c>
      <c r="C346" s="7">
        <v>10</v>
      </c>
      <c r="D346" s="7">
        <v>7</v>
      </c>
    </row>
    <row r="347" spans="1:4" x14ac:dyDescent="0.25">
      <c r="A347" s="5" t="s">
        <v>491</v>
      </c>
      <c r="B347" s="7">
        <v>11</v>
      </c>
      <c r="C347" s="7">
        <v>3</v>
      </c>
      <c r="D347" s="7">
        <v>7</v>
      </c>
    </row>
    <row r="348" spans="1:4" x14ac:dyDescent="0.25">
      <c r="A348" s="6" t="s">
        <v>707</v>
      </c>
      <c r="B348" s="7">
        <v>11</v>
      </c>
      <c r="C348" s="7">
        <v>3</v>
      </c>
      <c r="D348" s="7">
        <v>7</v>
      </c>
    </row>
    <row r="349" spans="1:4" x14ac:dyDescent="0.25">
      <c r="A349" s="8" t="s">
        <v>694</v>
      </c>
      <c r="B349" s="7">
        <v>11</v>
      </c>
      <c r="C349" s="7">
        <v>3</v>
      </c>
      <c r="D349" s="7">
        <v>7</v>
      </c>
    </row>
    <row r="350" spans="1:4" x14ac:dyDescent="0.25">
      <c r="A350" s="5" t="s">
        <v>87</v>
      </c>
      <c r="B350" s="7">
        <v>626</v>
      </c>
      <c r="C350" s="7">
        <v>494</v>
      </c>
      <c r="D350" s="7">
        <v>319</v>
      </c>
    </row>
    <row r="351" spans="1:4" x14ac:dyDescent="0.25">
      <c r="A351" s="6" t="s">
        <v>692</v>
      </c>
      <c r="B351" s="7">
        <v>160</v>
      </c>
      <c r="C351" s="7">
        <v>122</v>
      </c>
      <c r="D351" s="7">
        <v>70</v>
      </c>
    </row>
    <row r="352" spans="1:4" x14ac:dyDescent="0.25">
      <c r="A352" s="8" t="s">
        <v>676</v>
      </c>
      <c r="B352" s="7">
        <v>160</v>
      </c>
      <c r="C352" s="7">
        <v>122</v>
      </c>
      <c r="D352" s="7">
        <v>70</v>
      </c>
    </row>
    <row r="353" spans="1:4" x14ac:dyDescent="0.25">
      <c r="A353" s="6" t="s">
        <v>693</v>
      </c>
      <c r="B353" s="7">
        <v>466</v>
      </c>
      <c r="C353" s="7">
        <v>372</v>
      </c>
      <c r="D353" s="7">
        <v>249</v>
      </c>
    </row>
    <row r="354" spans="1:4" x14ac:dyDescent="0.25">
      <c r="A354" s="8" t="s">
        <v>676</v>
      </c>
      <c r="B354" s="7">
        <v>466</v>
      </c>
      <c r="C354" s="7">
        <v>372</v>
      </c>
      <c r="D354" s="7">
        <v>249</v>
      </c>
    </row>
    <row r="355" spans="1:4" x14ac:dyDescent="0.25">
      <c r="A355" s="5" t="s">
        <v>124</v>
      </c>
      <c r="B355" s="7">
        <v>26</v>
      </c>
      <c r="C355" s="7">
        <v>30</v>
      </c>
      <c r="D355" s="7">
        <v>36</v>
      </c>
    </row>
    <row r="356" spans="1:4" x14ac:dyDescent="0.25">
      <c r="A356" s="6" t="s">
        <v>130</v>
      </c>
      <c r="B356" s="7">
        <v>0</v>
      </c>
      <c r="C356" s="7">
        <v>4</v>
      </c>
      <c r="D356" s="7">
        <v>8</v>
      </c>
    </row>
    <row r="357" spans="1:4" x14ac:dyDescent="0.25">
      <c r="A357" s="8" t="s">
        <v>694</v>
      </c>
      <c r="B357" s="7">
        <v>0</v>
      </c>
      <c r="C357" s="7">
        <v>4</v>
      </c>
      <c r="D357" s="7">
        <v>8</v>
      </c>
    </row>
    <row r="358" spans="1:4" x14ac:dyDescent="0.25">
      <c r="A358" s="6" t="s">
        <v>127</v>
      </c>
      <c r="B358" s="7">
        <v>26</v>
      </c>
      <c r="C358" s="7">
        <v>26</v>
      </c>
      <c r="D358" s="7">
        <v>28</v>
      </c>
    </row>
    <row r="359" spans="1:4" x14ac:dyDescent="0.25">
      <c r="A359" s="8" t="s">
        <v>663</v>
      </c>
      <c r="B359" s="7">
        <v>26</v>
      </c>
      <c r="C359" s="7">
        <v>26</v>
      </c>
      <c r="D359" s="7">
        <v>28</v>
      </c>
    </row>
    <row r="360" spans="1:4" x14ac:dyDescent="0.25">
      <c r="A360" s="5" t="s">
        <v>199</v>
      </c>
      <c r="B360" s="7">
        <v>5</v>
      </c>
      <c r="C360" s="7">
        <v>0</v>
      </c>
      <c r="D360" s="7">
        <v>0</v>
      </c>
    </row>
    <row r="361" spans="1:4" x14ac:dyDescent="0.25">
      <c r="A361" s="6" t="s">
        <v>202</v>
      </c>
      <c r="B361" s="7">
        <v>5</v>
      </c>
      <c r="C361" s="7">
        <v>0</v>
      </c>
      <c r="D361" s="7">
        <v>0</v>
      </c>
    </row>
    <row r="362" spans="1:4" x14ac:dyDescent="0.25">
      <c r="A362" s="8" t="s">
        <v>694</v>
      </c>
      <c r="B362" s="7">
        <v>5</v>
      </c>
      <c r="C362" s="7">
        <v>0</v>
      </c>
      <c r="D362" s="7">
        <v>0</v>
      </c>
    </row>
    <row r="363" spans="1:4" x14ac:dyDescent="0.25">
      <c r="A363" s="5" t="s">
        <v>68</v>
      </c>
      <c r="B363" s="7">
        <v>1</v>
      </c>
      <c r="C363" s="7">
        <v>1</v>
      </c>
      <c r="D363" s="7">
        <v>1</v>
      </c>
    </row>
    <row r="364" spans="1:4" x14ac:dyDescent="0.25">
      <c r="A364" s="6" t="s">
        <v>68</v>
      </c>
      <c r="B364" s="7">
        <v>1</v>
      </c>
      <c r="C364" s="7">
        <v>1</v>
      </c>
      <c r="D364" s="7">
        <v>1</v>
      </c>
    </row>
    <row r="365" spans="1:4" x14ac:dyDescent="0.25">
      <c r="A365" s="8" t="s">
        <v>665</v>
      </c>
      <c r="B365" s="7">
        <v>1</v>
      </c>
      <c r="C365" s="7">
        <v>1</v>
      </c>
      <c r="D365" s="7">
        <v>1</v>
      </c>
    </row>
    <row r="366" spans="1:4" x14ac:dyDescent="0.25">
      <c r="A366" s="5" t="s">
        <v>96</v>
      </c>
      <c r="B366" s="7">
        <v>2659</v>
      </c>
      <c r="C366" s="7">
        <v>2292</v>
      </c>
      <c r="D366" s="7">
        <v>1839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6D59-8787-4881-A27B-89C6A5292BED}">
  <dimension ref="A1:P32"/>
  <sheetViews>
    <sheetView workbookViewId="0">
      <selection activeCell="D26" sqref="D26:E26"/>
    </sheetView>
  </sheetViews>
  <sheetFormatPr defaultRowHeight="15" x14ac:dyDescent="0.25"/>
  <cols>
    <col min="1" max="2" width="3" customWidth="1"/>
    <col min="3" max="3" width="40.7109375" customWidth="1"/>
    <col min="4" max="4" width="10.42578125" customWidth="1"/>
    <col min="5" max="5" width="4.42578125" customWidth="1"/>
    <col min="10" max="10" width="12.42578125" customWidth="1"/>
    <col min="11" max="11" width="2.140625" customWidth="1"/>
    <col min="15" max="15" width="41.28515625" customWidth="1"/>
    <col min="16" max="16" width="23.140625" customWidth="1"/>
    <col min="257" max="258" width="3" customWidth="1"/>
    <col min="259" max="259" width="40.7109375" customWidth="1"/>
    <col min="260" max="260" width="10.42578125" customWidth="1"/>
    <col min="261" max="261" width="4.42578125" customWidth="1"/>
    <col min="266" max="266" width="12.42578125" customWidth="1"/>
    <col min="267" max="267" width="2.140625" customWidth="1"/>
    <col min="271" max="271" width="41.28515625" customWidth="1"/>
    <col min="272" max="272" width="23.140625" customWidth="1"/>
    <col min="513" max="514" width="3" customWidth="1"/>
    <col min="515" max="515" width="40.7109375" customWidth="1"/>
    <col min="516" max="516" width="10.42578125" customWidth="1"/>
    <col min="517" max="517" width="4.42578125" customWidth="1"/>
    <col min="522" max="522" width="12.42578125" customWidth="1"/>
    <col min="523" max="523" width="2.140625" customWidth="1"/>
    <col min="527" max="527" width="41.28515625" customWidth="1"/>
    <col min="528" max="528" width="23.140625" customWidth="1"/>
    <col min="769" max="770" width="3" customWidth="1"/>
    <col min="771" max="771" width="40.7109375" customWidth="1"/>
    <col min="772" max="772" width="10.42578125" customWidth="1"/>
    <col min="773" max="773" width="4.42578125" customWidth="1"/>
    <col min="778" max="778" width="12.42578125" customWidth="1"/>
    <col min="779" max="779" width="2.140625" customWidth="1"/>
    <col min="783" max="783" width="41.28515625" customWidth="1"/>
    <col min="784" max="784" width="23.140625" customWidth="1"/>
    <col min="1025" max="1026" width="3" customWidth="1"/>
    <col min="1027" max="1027" width="40.7109375" customWidth="1"/>
    <col min="1028" max="1028" width="10.42578125" customWidth="1"/>
    <col min="1029" max="1029" width="4.42578125" customWidth="1"/>
    <col min="1034" max="1034" width="12.42578125" customWidth="1"/>
    <col min="1035" max="1035" width="2.140625" customWidth="1"/>
    <col min="1039" max="1039" width="41.28515625" customWidth="1"/>
    <col min="1040" max="1040" width="23.140625" customWidth="1"/>
    <col min="1281" max="1282" width="3" customWidth="1"/>
    <col min="1283" max="1283" width="40.7109375" customWidth="1"/>
    <col min="1284" max="1284" width="10.42578125" customWidth="1"/>
    <col min="1285" max="1285" width="4.42578125" customWidth="1"/>
    <col min="1290" max="1290" width="12.42578125" customWidth="1"/>
    <col min="1291" max="1291" width="2.140625" customWidth="1"/>
    <col min="1295" max="1295" width="41.28515625" customWidth="1"/>
    <col min="1296" max="1296" width="23.140625" customWidth="1"/>
    <col min="1537" max="1538" width="3" customWidth="1"/>
    <col min="1539" max="1539" width="40.7109375" customWidth="1"/>
    <col min="1540" max="1540" width="10.42578125" customWidth="1"/>
    <col min="1541" max="1541" width="4.42578125" customWidth="1"/>
    <col min="1546" max="1546" width="12.42578125" customWidth="1"/>
    <col min="1547" max="1547" width="2.140625" customWidth="1"/>
    <col min="1551" max="1551" width="41.28515625" customWidth="1"/>
    <col min="1552" max="1552" width="23.140625" customWidth="1"/>
    <col min="1793" max="1794" width="3" customWidth="1"/>
    <col min="1795" max="1795" width="40.7109375" customWidth="1"/>
    <col min="1796" max="1796" width="10.42578125" customWidth="1"/>
    <col min="1797" max="1797" width="4.42578125" customWidth="1"/>
    <col min="1802" max="1802" width="12.42578125" customWidth="1"/>
    <col min="1803" max="1803" width="2.140625" customWidth="1"/>
    <col min="1807" max="1807" width="41.28515625" customWidth="1"/>
    <col min="1808" max="1808" width="23.140625" customWidth="1"/>
    <col min="2049" max="2050" width="3" customWidth="1"/>
    <col min="2051" max="2051" width="40.7109375" customWidth="1"/>
    <col min="2052" max="2052" width="10.42578125" customWidth="1"/>
    <col min="2053" max="2053" width="4.42578125" customWidth="1"/>
    <col min="2058" max="2058" width="12.42578125" customWidth="1"/>
    <col min="2059" max="2059" width="2.140625" customWidth="1"/>
    <col min="2063" max="2063" width="41.28515625" customWidth="1"/>
    <col min="2064" max="2064" width="23.140625" customWidth="1"/>
    <col min="2305" max="2306" width="3" customWidth="1"/>
    <col min="2307" max="2307" width="40.7109375" customWidth="1"/>
    <col min="2308" max="2308" width="10.42578125" customWidth="1"/>
    <col min="2309" max="2309" width="4.42578125" customWidth="1"/>
    <col min="2314" max="2314" width="12.42578125" customWidth="1"/>
    <col min="2315" max="2315" width="2.140625" customWidth="1"/>
    <col min="2319" max="2319" width="41.28515625" customWidth="1"/>
    <col min="2320" max="2320" width="23.140625" customWidth="1"/>
    <col min="2561" max="2562" width="3" customWidth="1"/>
    <col min="2563" max="2563" width="40.7109375" customWidth="1"/>
    <col min="2564" max="2564" width="10.42578125" customWidth="1"/>
    <col min="2565" max="2565" width="4.42578125" customWidth="1"/>
    <col min="2570" max="2570" width="12.42578125" customWidth="1"/>
    <col min="2571" max="2571" width="2.140625" customWidth="1"/>
    <col min="2575" max="2575" width="41.28515625" customWidth="1"/>
    <col min="2576" max="2576" width="23.140625" customWidth="1"/>
    <col min="2817" max="2818" width="3" customWidth="1"/>
    <col min="2819" max="2819" width="40.7109375" customWidth="1"/>
    <col min="2820" max="2820" width="10.42578125" customWidth="1"/>
    <col min="2821" max="2821" width="4.42578125" customWidth="1"/>
    <col min="2826" max="2826" width="12.42578125" customWidth="1"/>
    <col min="2827" max="2827" width="2.140625" customWidth="1"/>
    <col min="2831" max="2831" width="41.28515625" customWidth="1"/>
    <col min="2832" max="2832" width="23.140625" customWidth="1"/>
    <col min="3073" max="3074" width="3" customWidth="1"/>
    <col min="3075" max="3075" width="40.7109375" customWidth="1"/>
    <col min="3076" max="3076" width="10.42578125" customWidth="1"/>
    <col min="3077" max="3077" width="4.42578125" customWidth="1"/>
    <col min="3082" max="3082" width="12.42578125" customWidth="1"/>
    <col min="3083" max="3083" width="2.140625" customWidth="1"/>
    <col min="3087" max="3087" width="41.28515625" customWidth="1"/>
    <col min="3088" max="3088" width="23.140625" customWidth="1"/>
    <col min="3329" max="3330" width="3" customWidth="1"/>
    <col min="3331" max="3331" width="40.7109375" customWidth="1"/>
    <col min="3332" max="3332" width="10.42578125" customWidth="1"/>
    <col min="3333" max="3333" width="4.42578125" customWidth="1"/>
    <col min="3338" max="3338" width="12.42578125" customWidth="1"/>
    <col min="3339" max="3339" width="2.140625" customWidth="1"/>
    <col min="3343" max="3343" width="41.28515625" customWidth="1"/>
    <col min="3344" max="3344" width="23.140625" customWidth="1"/>
    <col min="3585" max="3586" width="3" customWidth="1"/>
    <col min="3587" max="3587" width="40.7109375" customWidth="1"/>
    <col min="3588" max="3588" width="10.42578125" customWidth="1"/>
    <col min="3589" max="3589" width="4.42578125" customWidth="1"/>
    <col min="3594" max="3594" width="12.42578125" customWidth="1"/>
    <col min="3595" max="3595" width="2.140625" customWidth="1"/>
    <col min="3599" max="3599" width="41.28515625" customWidth="1"/>
    <col min="3600" max="3600" width="23.140625" customWidth="1"/>
    <col min="3841" max="3842" width="3" customWidth="1"/>
    <col min="3843" max="3843" width="40.7109375" customWidth="1"/>
    <col min="3844" max="3844" width="10.42578125" customWidth="1"/>
    <col min="3845" max="3845" width="4.42578125" customWidth="1"/>
    <col min="3850" max="3850" width="12.42578125" customWidth="1"/>
    <col min="3851" max="3851" width="2.140625" customWidth="1"/>
    <col min="3855" max="3855" width="41.28515625" customWidth="1"/>
    <col min="3856" max="3856" width="23.140625" customWidth="1"/>
    <col min="4097" max="4098" width="3" customWidth="1"/>
    <col min="4099" max="4099" width="40.7109375" customWidth="1"/>
    <col min="4100" max="4100" width="10.42578125" customWidth="1"/>
    <col min="4101" max="4101" width="4.42578125" customWidth="1"/>
    <col min="4106" max="4106" width="12.42578125" customWidth="1"/>
    <col min="4107" max="4107" width="2.140625" customWidth="1"/>
    <col min="4111" max="4111" width="41.28515625" customWidth="1"/>
    <col min="4112" max="4112" width="23.140625" customWidth="1"/>
    <col min="4353" max="4354" width="3" customWidth="1"/>
    <col min="4355" max="4355" width="40.7109375" customWidth="1"/>
    <col min="4356" max="4356" width="10.42578125" customWidth="1"/>
    <col min="4357" max="4357" width="4.42578125" customWidth="1"/>
    <col min="4362" max="4362" width="12.42578125" customWidth="1"/>
    <col min="4363" max="4363" width="2.140625" customWidth="1"/>
    <col min="4367" max="4367" width="41.28515625" customWidth="1"/>
    <col min="4368" max="4368" width="23.140625" customWidth="1"/>
    <col min="4609" max="4610" width="3" customWidth="1"/>
    <col min="4611" max="4611" width="40.7109375" customWidth="1"/>
    <col min="4612" max="4612" width="10.42578125" customWidth="1"/>
    <col min="4613" max="4613" width="4.42578125" customWidth="1"/>
    <col min="4618" max="4618" width="12.42578125" customWidth="1"/>
    <col min="4619" max="4619" width="2.140625" customWidth="1"/>
    <col min="4623" max="4623" width="41.28515625" customWidth="1"/>
    <col min="4624" max="4624" width="23.140625" customWidth="1"/>
    <col min="4865" max="4866" width="3" customWidth="1"/>
    <col min="4867" max="4867" width="40.7109375" customWidth="1"/>
    <col min="4868" max="4868" width="10.42578125" customWidth="1"/>
    <col min="4869" max="4869" width="4.42578125" customWidth="1"/>
    <col min="4874" max="4874" width="12.42578125" customWidth="1"/>
    <col min="4875" max="4875" width="2.140625" customWidth="1"/>
    <col min="4879" max="4879" width="41.28515625" customWidth="1"/>
    <col min="4880" max="4880" width="23.140625" customWidth="1"/>
    <col min="5121" max="5122" width="3" customWidth="1"/>
    <col min="5123" max="5123" width="40.7109375" customWidth="1"/>
    <col min="5124" max="5124" width="10.42578125" customWidth="1"/>
    <col min="5125" max="5125" width="4.42578125" customWidth="1"/>
    <col min="5130" max="5130" width="12.42578125" customWidth="1"/>
    <col min="5131" max="5131" width="2.140625" customWidth="1"/>
    <col min="5135" max="5135" width="41.28515625" customWidth="1"/>
    <col min="5136" max="5136" width="23.140625" customWidth="1"/>
    <col min="5377" max="5378" width="3" customWidth="1"/>
    <col min="5379" max="5379" width="40.7109375" customWidth="1"/>
    <col min="5380" max="5380" width="10.42578125" customWidth="1"/>
    <col min="5381" max="5381" width="4.42578125" customWidth="1"/>
    <col min="5386" max="5386" width="12.42578125" customWidth="1"/>
    <col min="5387" max="5387" width="2.140625" customWidth="1"/>
    <col min="5391" max="5391" width="41.28515625" customWidth="1"/>
    <col min="5392" max="5392" width="23.140625" customWidth="1"/>
    <col min="5633" max="5634" width="3" customWidth="1"/>
    <col min="5635" max="5635" width="40.7109375" customWidth="1"/>
    <col min="5636" max="5636" width="10.42578125" customWidth="1"/>
    <col min="5637" max="5637" width="4.42578125" customWidth="1"/>
    <col min="5642" max="5642" width="12.42578125" customWidth="1"/>
    <col min="5643" max="5643" width="2.140625" customWidth="1"/>
    <col min="5647" max="5647" width="41.28515625" customWidth="1"/>
    <col min="5648" max="5648" width="23.140625" customWidth="1"/>
    <col min="5889" max="5890" width="3" customWidth="1"/>
    <col min="5891" max="5891" width="40.7109375" customWidth="1"/>
    <col min="5892" max="5892" width="10.42578125" customWidth="1"/>
    <col min="5893" max="5893" width="4.42578125" customWidth="1"/>
    <col min="5898" max="5898" width="12.42578125" customWidth="1"/>
    <col min="5899" max="5899" width="2.140625" customWidth="1"/>
    <col min="5903" max="5903" width="41.28515625" customWidth="1"/>
    <col min="5904" max="5904" width="23.140625" customWidth="1"/>
    <col min="6145" max="6146" width="3" customWidth="1"/>
    <col min="6147" max="6147" width="40.7109375" customWidth="1"/>
    <col min="6148" max="6148" width="10.42578125" customWidth="1"/>
    <col min="6149" max="6149" width="4.42578125" customWidth="1"/>
    <col min="6154" max="6154" width="12.42578125" customWidth="1"/>
    <col min="6155" max="6155" width="2.140625" customWidth="1"/>
    <col min="6159" max="6159" width="41.28515625" customWidth="1"/>
    <col min="6160" max="6160" width="23.140625" customWidth="1"/>
    <col min="6401" max="6402" width="3" customWidth="1"/>
    <col min="6403" max="6403" width="40.7109375" customWidth="1"/>
    <col min="6404" max="6404" width="10.42578125" customWidth="1"/>
    <col min="6405" max="6405" width="4.42578125" customWidth="1"/>
    <col min="6410" max="6410" width="12.42578125" customWidth="1"/>
    <col min="6411" max="6411" width="2.140625" customWidth="1"/>
    <col min="6415" max="6415" width="41.28515625" customWidth="1"/>
    <col min="6416" max="6416" width="23.140625" customWidth="1"/>
    <col min="6657" max="6658" width="3" customWidth="1"/>
    <col min="6659" max="6659" width="40.7109375" customWidth="1"/>
    <col min="6660" max="6660" width="10.42578125" customWidth="1"/>
    <col min="6661" max="6661" width="4.42578125" customWidth="1"/>
    <col min="6666" max="6666" width="12.42578125" customWidth="1"/>
    <col min="6667" max="6667" width="2.140625" customWidth="1"/>
    <col min="6671" max="6671" width="41.28515625" customWidth="1"/>
    <col min="6672" max="6672" width="23.140625" customWidth="1"/>
    <col min="6913" max="6914" width="3" customWidth="1"/>
    <col min="6915" max="6915" width="40.7109375" customWidth="1"/>
    <col min="6916" max="6916" width="10.42578125" customWidth="1"/>
    <col min="6917" max="6917" width="4.42578125" customWidth="1"/>
    <col min="6922" max="6922" width="12.42578125" customWidth="1"/>
    <col min="6923" max="6923" width="2.140625" customWidth="1"/>
    <col min="6927" max="6927" width="41.28515625" customWidth="1"/>
    <col min="6928" max="6928" width="23.140625" customWidth="1"/>
    <col min="7169" max="7170" width="3" customWidth="1"/>
    <col min="7171" max="7171" width="40.7109375" customWidth="1"/>
    <col min="7172" max="7172" width="10.42578125" customWidth="1"/>
    <col min="7173" max="7173" width="4.42578125" customWidth="1"/>
    <col min="7178" max="7178" width="12.42578125" customWidth="1"/>
    <col min="7179" max="7179" width="2.140625" customWidth="1"/>
    <col min="7183" max="7183" width="41.28515625" customWidth="1"/>
    <col min="7184" max="7184" width="23.140625" customWidth="1"/>
    <col min="7425" max="7426" width="3" customWidth="1"/>
    <col min="7427" max="7427" width="40.7109375" customWidth="1"/>
    <col min="7428" max="7428" width="10.42578125" customWidth="1"/>
    <col min="7429" max="7429" width="4.42578125" customWidth="1"/>
    <col min="7434" max="7434" width="12.42578125" customWidth="1"/>
    <col min="7435" max="7435" width="2.140625" customWidth="1"/>
    <col min="7439" max="7439" width="41.28515625" customWidth="1"/>
    <col min="7440" max="7440" width="23.140625" customWidth="1"/>
    <col min="7681" max="7682" width="3" customWidth="1"/>
    <col min="7683" max="7683" width="40.7109375" customWidth="1"/>
    <col min="7684" max="7684" width="10.42578125" customWidth="1"/>
    <col min="7685" max="7685" width="4.42578125" customWidth="1"/>
    <col min="7690" max="7690" width="12.42578125" customWidth="1"/>
    <col min="7691" max="7691" width="2.140625" customWidth="1"/>
    <col min="7695" max="7695" width="41.28515625" customWidth="1"/>
    <col min="7696" max="7696" width="23.140625" customWidth="1"/>
    <col min="7937" max="7938" width="3" customWidth="1"/>
    <col min="7939" max="7939" width="40.7109375" customWidth="1"/>
    <col min="7940" max="7940" width="10.42578125" customWidth="1"/>
    <col min="7941" max="7941" width="4.42578125" customWidth="1"/>
    <col min="7946" max="7946" width="12.42578125" customWidth="1"/>
    <col min="7947" max="7947" width="2.140625" customWidth="1"/>
    <col min="7951" max="7951" width="41.28515625" customWidth="1"/>
    <col min="7952" max="7952" width="23.140625" customWidth="1"/>
    <col min="8193" max="8194" width="3" customWidth="1"/>
    <col min="8195" max="8195" width="40.7109375" customWidth="1"/>
    <col min="8196" max="8196" width="10.42578125" customWidth="1"/>
    <col min="8197" max="8197" width="4.42578125" customWidth="1"/>
    <col min="8202" max="8202" width="12.42578125" customWidth="1"/>
    <col min="8203" max="8203" width="2.140625" customWidth="1"/>
    <col min="8207" max="8207" width="41.28515625" customWidth="1"/>
    <col min="8208" max="8208" width="23.140625" customWidth="1"/>
    <col min="8449" max="8450" width="3" customWidth="1"/>
    <col min="8451" max="8451" width="40.7109375" customWidth="1"/>
    <col min="8452" max="8452" width="10.42578125" customWidth="1"/>
    <col min="8453" max="8453" width="4.42578125" customWidth="1"/>
    <col min="8458" max="8458" width="12.42578125" customWidth="1"/>
    <col min="8459" max="8459" width="2.140625" customWidth="1"/>
    <col min="8463" max="8463" width="41.28515625" customWidth="1"/>
    <col min="8464" max="8464" width="23.140625" customWidth="1"/>
    <col min="8705" max="8706" width="3" customWidth="1"/>
    <col min="8707" max="8707" width="40.7109375" customWidth="1"/>
    <col min="8708" max="8708" width="10.42578125" customWidth="1"/>
    <col min="8709" max="8709" width="4.42578125" customWidth="1"/>
    <col min="8714" max="8714" width="12.42578125" customWidth="1"/>
    <col min="8715" max="8715" width="2.140625" customWidth="1"/>
    <col min="8719" max="8719" width="41.28515625" customWidth="1"/>
    <col min="8720" max="8720" width="23.140625" customWidth="1"/>
    <col min="8961" max="8962" width="3" customWidth="1"/>
    <col min="8963" max="8963" width="40.7109375" customWidth="1"/>
    <col min="8964" max="8964" width="10.42578125" customWidth="1"/>
    <col min="8965" max="8965" width="4.42578125" customWidth="1"/>
    <col min="8970" max="8970" width="12.42578125" customWidth="1"/>
    <col min="8971" max="8971" width="2.140625" customWidth="1"/>
    <col min="8975" max="8975" width="41.28515625" customWidth="1"/>
    <col min="8976" max="8976" width="23.140625" customWidth="1"/>
    <col min="9217" max="9218" width="3" customWidth="1"/>
    <col min="9219" max="9219" width="40.7109375" customWidth="1"/>
    <col min="9220" max="9220" width="10.42578125" customWidth="1"/>
    <col min="9221" max="9221" width="4.42578125" customWidth="1"/>
    <col min="9226" max="9226" width="12.42578125" customWidth="1"/>
    <col min="9227" max="9227" width="2.140625" customWidth="1"/>
    <col min="9231" max="9231" width="41.28515625" customWidth="1"/>
    <col min="9232" max="9232" width="23.140625" customWidth="1"/>
    <col min="9473" max="9474" width="3" customWidth="1"/>
    <col min="9475" max="9475" width="40.7109375" customWidth="1"/>
    <col min="9476" max="9476" width="10.42578125" customWidth="1"/>
    <col min="9477" max="9477" width="4.42578125" customWidth="1"/>
    <col min="9482" max="9482" width="12.42578125" customWidth="1"/>
    <col min="9483" max="9483" width="2.140625" customWidth="1"/>
    <col min="9487" max="9487" width="41.28515625" customWidth="1"/>
    <col min="9488" max="9488" width="23.140625" customWidth="1"/>
    <col min="9729" max="9730" width="3" customWidth="1"/>
    <col min="9731" max="9731" width="40.7109375" customWidth="1"/>
    <col min="9732" max="9732" width="10.42578125" customWidth="1"/>
    <col min="9733" max="9733" width="4.42578125" customWidth="1"/>
    <col min="9738" max="9738" width="12.42578125" customWidth="1"/>
    <col min="9739" max="9739" width="2.140625" customWidth="1"/>
    <col min="9743" max="9743" width="41.28515625" customWidth="1"/>
    <col min="9744" max="9744" width="23.140625" customWidth="1"/>
    <col min="9985" max="9986" width="3" customWidth="1"/>
    <col min="9987" max="9987" width="40.7109375" customWidth="1"/>
    <col min="9988" max="9988" width="10.42578125" customWidth="1"/>
    <col min="9989" max="9989" width="4.42578125" customWidth="1"/>
    <col min="9994" max="9994" width="12.42578125" customWidth="1"/>
    <col min="9995" max="9995" width="2.140625" customWidth="1"/>
    <col min="9999" max="9999" width="41.28515625" customWidth="1"/>
    <col min="10000" max="10000" width="23.140625" customWidth="1"/>
    <col min="10241" max="10242" width="3" customWidth="1"/>
    <col min="10243" max="10243" width="40.7109375" customWidth="1"/>
    <col min="10244" max="10244" width="10.42578125" customWidth="1"/>
    <col min="10245" max="10245" width="4.42578125" customWidth="1"/>
    <col min="10250" max="10250" width="12.42578125" customWidth="1"/>
    <col min="10251" max="10251" width="2.140625" customWidth="1"/>
    <col min="10255" max="10255" width="41.28515625" customWidth="1"/>
    <col min="10256" max="10256" width="23.140625" customWidth="1"/>
    <col min="10497" max="10498" width="3" customWidth="1"/>
    <col min="10499" max="10499" width="40.7109375" customWidth="1"/>
    <col min="10500" max="10500" width="10.42578125" customWidth="1"/>
    <col min="10501" max="10501" width="4.42578125" customWidth="1"/>
    <col min="10506" max="10506" width="12.42578125" customWidth="1"/>
    <col min="10507" max="10507" width="2.140625" customWidth="1"/>
    <col min="10511" max="10511" width="41.28515625" customWidth="1"/>
    <col min="10512" max="10512" width="23.140625" customWidth="1"/>
    <col min="10753" max="10754" width="3" customWidth="1"/>
    <col min="10755" max="10755" width="40.7109375" customWidth="1"/>
    <col min="10756" max="10756" width="10.42578125" customWidth="1"/>
    <col min="10757" max="10757" width="4.42578125" customWidth="1"/>
    <col min="10762" max="10762" width="12.42578125" customWidth="1"/>
    <col min="10763" max="10763" width="2.140625" customWidth="1"/>
    <col min="10767" max="10767" width="41.28515625" customWidth="1"/>
    <col min="10768" max="10768" width="23.140625" customWidth="1"/>
    <col min="11009" max="11010" width="3" customWidth="1"/>
    <col min="11011" max="11011" width="40.7109375" customWidth="1"/>
    <col min="11012" max="11012" width="10.42578125" customWidth="1"/>
    <col min="11013" max="11013" width="4.42578125" customWidth="1"/>
    <col min="11018" max="11018" width="12.42578125" customWidth="1"/>
    <col min="11019" max="11019" width="2.140625" customWidth="1"/>
    <col min="11023" max="11023" width="41.28515625" customWidth="1"/>
    <col min="11024" max="11024" width="23.140625" customWidth="1"/>
    <col min="11265" max="11266" width="3" customWidth="1"/>
    <col min="11267" max="11267" width="40.7109375" customWidth="1"/>
    <col min="11268" max="11268" width="10.42578125" customWidth="1"/>
    <col min="11269" max="11269" width="4.42578125" customWidth="1"/>
    <col min="11274" max="11274" width="12.42578125" customWidth="1"/>
    <col min="11275" max="11275" width="2.140625" customWidth="1"/>
    <col min="11279" max="11279" width="41.28515625" customWidth="1"/>
    <col min="11280" max="11280" width="23.140625" customWidth="1"/>
    <col min="11521" max="11522" width="3" customWidth="1"/>
    <col min="11523" max="11523" width="40.7109375" customWidth="1"/>
    <col min="11524" max="11524" width="10.42578125" customWidth="1"/>
    <col min="11525" max="11525" width="4.42578125" customWidth="1"/>
    <col min="11530" max="11530" width="12.42578125" customWidth="1"/>
    <col min="11531" max="11531" width="2.140625" customWidth="1"/>
    <col min="11535" max="11535" width="41.28515625" customWidth="1"/>
    <col min="11536" max="11536" width="23.140625" customWidth="1"/>
    <col min="11777" max="11778" width="3" customWidth="1"/>
    <col min="11779" max="11779" width="40.7109375" customWidth="1"/>
    <col min="11780" max="11780" width="10.42578125" customWidth="1"/>
    <col min="11781" max="11781" width="4.42578125" customWidth="1"/>
    <col min="11786" max="11786" width="12.42578125" customWidth="1"/>
    <col min="11787" max="11787" width="2.140625" customWidth="1"/>
    <col min="11791" max="11791" width="41.28515625" customWidth="1"/>
    <col min="11792" max="11792" width="23.140625" customWidth="1"/>
    <col min="12033" max="12034" width="3" customWidth="1"/>
    <col min="12035" max="12035" width="40.7109375" customWidth="1"/>
    <col min="12036" max="12036" width="10.42578125" customWidth="1"/>
    <col min="12037" max="12037" width="4.42578125" customWidth="1"/>
    <col min="12042" max="12042" width="12.42578125" customWidth="1"/>
    <col min="12043" max="12043" width="2.140625" customWidth="1"/>
    <col min="12047" max="12047" width="41.28515625" customWidth="1"/>
    <col min="12048" max="12048" width="23.140625" customWidth="1"/>
    <col min="12289" max="12290" width="3" customWidth="1"/>
    <col min="12291" max="12291" width="40.7109375" customWidth="1"/>
    <col min="12292" max="12292" width="10.42578125" customWidth="1"/>
    <col min="12293" max="12293" width="4.42578125" customWidth="1"/>
    <col min="12298" max="12298" width="12.42578125" customWidth="1"/>
    <col min="12299" max="12299" width="2.140625" customWidth="1"/>
    <col min="12303" max="12303" width="41.28515625" customWidth="1"/>
    <col min="12304" max="12304" width="23.140625" customWidth="1"/>
    <col min="12545" max="12546" width="3" customWidth="1"/>
    <col min="12547" max="12547" width="40.7109375" customWidth="1"/>
    <col min="12548" max="12548" width="10.42578125" customWidth="1"/>
    <col min="12549" max="12549" width="4.42578125" customWidth="1"/>
    <col min="12554" max="12554" width="12.42578125" customWidth="1"/>
    <col min="12555" max="12555" width="2.140625" customWidth="1"/>
    <col min="12559" max="12559" width="41.28515625" customWidth="1"/>
    <col min="12560" max="12560" width="23.140625" customWidth="1"/>
    <col min="12801" max="12802" width="3" customWidth="1"/>
    <col min="12803" max="12803" width="40.7109375" customWidth="1"/>
    <col min="12804" max="12804" width="10.42578125" customWidth="1"/>
    <col min="12805" max="12805" width="4.42578125" customWidth="1"/>
    <col min="12810" max="12810" width="12.42578125" customWidth="1"/>
    <col min="12811" max="12811" width="2.140625" customWidth="1"/>
    <col min="12815" max="12815" width="41.28515625" customWidth="1"/>
    <col min="12816" max="12816" width="23.140625" customWidth="1"/>
    <col min="13057" max="13058" width="3" customWidth="1"/>
    <col min="13059" max="13059" width="40.7109375" customWidth="1"/>
    <col min="13060" max="13060" width="10.42578125" customWidth="1"/>
    <col min="13061" max="13061" width="4.42578125" customWidth="1"/>
    <col min="13066" max="13066" width="12.42578125" customWidth="1"/>
    <col min="13067" max="13067" width="2.140625" customWidth="1"/>
    <col min="13071" max="13071" width="41.28515625" customWidth="1"/>
    <col min="13072" max="13072" width="23.140625" customWidth="1"/>
    <col min="13313" max="13314" width="3" customWidth="1"/>
    <col min="13315" max="13315" width="40.7109375" customWidth="1"/>
    <col min="13316" max="13316" width="10.42578125" customWidth="1"/>
    <col min="13317" max="13317" width="4.42578125" customWidth="1"/>
    <col min="13322" max="13322" width="12.42578125" customWidth="1"/>
    <col min="13323" max="13323" width="2.140625" customWidth="1"/>
    <col min="13327" max="13327" width="41.28515625" customWidth="1"/>
    <col min="13328" max="13328" width="23.140625" customWidth="1"/>
    <col min="13569" max="13570" width="3" customWidth="1"/>
    <col min="13571" max="13571" width="40.7109375" customWidth="1"/>
    <col min="13572" max="13572" width="10.42578125" customWidth="1"/>
    <col min="13573" max="13573" width="4.42578125" customWidth="1"/>
    <col min="13578" max="13578" width="12.42578125" customWidth="1"/>
    <col min="13579" max="13579" width="2.140625" customWidth="1"/>
    <col min="13583" max="13583" width="41.28515625" customWidth="1"/>
    <col min="13584" max="13584" width="23.140625" customWidth="1"/>
    <col min="13825" max="13826" width="3" customWidth="1"/>
    <col min="13827" max="13827" width="40.7109375" customWidth="1"/>
    <col min="13828" max="13828" width="10.42578125" customWidth="1"/>
    <col min="13829" max="13829" width="4.42578125" customWidth="1"/>
    <col min="13834" max="13834" width="12.42578125" customWidth="1"/>
    <col min="13835" max="13835" width="2.140625" customWidth="1"/>
    <col min="13839" max="13839" width="41.28515625" customWidth="1"/>
    <col min="13840" max="13840" width="23.140625" customWidth="1"/>
    <col min="14081" max="14082" width="3" customWidth="1"/>
    <col min="14083" max="14083" width="40.7109375" customWidth="1"/>
    <col min="14084" max="14084" width="10.42578125" customWidth="1"/>
    <col min="14085" max="14085" width="4.42578125" customWidth="1"/>
    <col min="14090" max="14090" width="12.42578125" customWidth="1"/>
    <col min="14091" max="14091" width="2.140625" customWidth="1"/>
    <col min="14095" max="14095" width="41.28515625" customWidth="1"/>
    <col min="14096" max="14096" width="23.140625" customWidth="1"/>
    <col min="14337" max="14338" width="3" customWidth="1"/>
    <col min="14339" max="14339" width="40.7109375" customWidth="1"/>
    <col min="14340" max="14340" width="10.42578125" customWidth="1"/>
    <col min="14341" max="14341" width="4.42578125" customWidth="1"/>
    <col min="14346" max="14346" width="12.42578125" customWidth="1"/>
    <col min="14347" max="14347" width="2.140625" customWidth="1"/>
    <col min="14351" max="14351" width="41.28515625" customWidth="1"/>
    <col min="14352" max="14352" width="23.140625" customWidth="1"/>
    <col min="14593" max="14594" width="3" customWidth="1"/>
    <col min="14595" max="14595" width="40.7109375" customWidth="1"/>
    <col min="14596" max="14596" width="10.42578125" customWidth="1"/>
    <col min="14597" max="14597" width="4.42578125" customWidth="1"/>
    <col min="14602" max="14602" width="12.42578125" customWidth="1"/>
    <col min="14603" max="14603" width="2.140625" customWidth="1"/>
    <col min="14607" max="14607" width="41.28515625" customWidth="1"/>
    <col min="14608" max="14608" width="23.140625" customWidth="1"/>
    <col min="14849" max="14850" width="3" customWidth="1"/>
    <col min="14851" max="14851" width="40.7109375" customWidth="1"/>
    <col min="14852" max="14852" width="10.42578125" customWidth="1"/>
    <col min="14853" max="14853" width="4.42578125" customWidth="1"/>
    <col min="14858" max="14858" width="12.42578125" customWidth="1"/>
    <col min="14859" max="14859" width="2.140625" customWidth="1"/>
    <col min="14863" max="14863" width="41.28515625" customWidth="1"/>
    <col min="14864" max="14864" width="23.140625" customWidth="1"/>
    <col min="15105" max="15106" width="3" customWidth="1"/>
    <col min="15107" max="15107" width="40.7109375" customWidth="1"/>
    <col min="15108" max="15108" width="10.42578125" customWidth="1"/>
    <col min="15109" max="15109" width="4.42578125" customWidth="1"/>
    <col min="15114" max="15114" width="12.42578125" customWidth="1"/>
    <col min="15115" max="15115" width="2.140625" customWidth="1"/>
    <col min="15119" max="15119" width="41.28515625" customWidth="1"/>
    <col min="15120" max="15120" width="23.140625" customWidth="1"/>
    <col min="15361" max="15362" width="3" customWidth="1"/>
    <col min="15363" max="15363" width="40.7109375" customWidth="1"/>
    <col min="15364" max="15364" width="10.42578125" customWidth="1"/>
    <col min="15365" max="15365" width="4.42578125" customWidth="1"/>
    <col min="15370" max="15370" width="12.42578125" customWidth="1"/>
    <col min="15371" max="15371" width="2.140625" customWidth="1"/>
    <col min="15375" max="15375" width="41.28515625" customWidth="1"/>
    <col min="15376" max="15376" width="23.140625" customWidth="1"/>
    <col min="15617" max="15618" width="3" customWidth="1"/>
    <col min="15619" max="15619" width="40.7109375" customWidth="1"/>
    <col min="15620" max="15620" width="10.42578125" customWidth="1"/>
    <col min="15621" max="15621" width="4.42578125" customWidth="1"/>
    <col min="15626" max="15626" width="12.42578125" customWidth="1"/>
    <col min="15627" max="15627" width="2.140625" customWidth="1"/>
    <col min="15631" max="15631" width="41.28515625" customWidth="1"/>
    <col min="15632" max="15632" width="23.140625" customWidth="1"/>
    <col min="15873" max="15874" width="3" customWidth="1"/>
    <col min="15875" max="15875" width="40.7109375" customWidth="1"/>
    <col min="15876" max="15876" width="10.42578125" customWidth="1"/>
    <col min="15877" max="15877" width="4.42578125" customWidth="1"/>
    <col min="15882" max="15882" width="12.42578125" customWidth="1"/>
    <col min="15883" max="15883" width="2.140625" customWidth="1"/>
    <col min="15887" max="15887" width="41.28515625" customWidth="1"/>
    <col min="15888" max="15888" width="23.140625" customWidth="1"/>
    <col min="16129" max="16130" width="3" customWidth="1"/>
    <col min="16131" max="16131" width="40.7109375" customWidth="1"/>
    <col min="16132" max="16132" width="10.42578125" customWidth="1"/>
    <col min="16133" max="16133" width="4.42578125" customWidth="1"/>
    <col min="16138" max="16138" width="12.42578125" customWidth="1"/>
    <col min="16139" max="16139" width="2.140625" customWidth="1"/>
    <col min="16143" max="16143" width="41.28515625" customWidth="1"/>
    <col min="16144" max="16144" width="23.140625" customWidth="1"/>
  </cols>
  <sheetData>
    <row r="1" spans="1:16" ht="15" customHeight="1" x14ac:dyDescent="0.25">
      <c r="A1" s="15" t="s">
        <v>709</v>
      </c>
      <c r="B1" s="15"/>
      <c r="C1" s="15"/>
      <c r="D1" s="15"/>
      <c r="G1" s="15" t="s">
        <v>709</v>
      </c>
      <c r="H1" s="15"/>
      <c r="I1" s="15"/>
      <c r="J1" s="15"/>
    </row>
    <row r="2" spans="1:16" ht="15" customHeight="1" x14ac:dyDescent="0.25">
      <c r="A2" s="15" t="s">
        <v>710</v>
      </c>
      <c r="B2" s="15"/>
      <c r="C2" s="15"/>
      <c r="D2" s="15"/>
      <c r="G2" s="15" t="s">
        <v>710</v>
      </c>
      <c r="H2" s="15"/>
      <c r="I2" s="15"/>
      <c r="J2" s="15"/>
    </row>
    <row r="3" spans="1:16" ht="15" customHeight="1" x14ac:dyDescent="0.25">
      <c r="A3" s="15"/>
      <c r="B3" s="15"/>
      <c r="C3" s="15"/>
      <c r="D3" s="15"/>
      <c r="G3" s="15"/>
      <c r="H3" s="15"/>
      <c r="I3" s="15"/>
      <c r="J3" s="15"/>
    </row>
    <row r="4" spans="1:16" ht="21" x14ac:dyDescent="0.25">
      <c r="D4" s="16" t="s">
        <v>711</v>
      </c>
      <c r="E4" s="16"/>
      <c r="J4" s="16" t="s">
        <v>711</v>
      </c>
      <c r="K4" s="16"/>
      <c r="P4" s="17" t="s">
        <v>712</v>
      </c>
    </row>
    <row r="5" spans="1:16" ht="15" customHeight="1" x14ac:dyDescent="0.25">
      <c r="A5" s="18" t="s">
        <v>713</v>
      </c>
      <c r="B5" s="18"/>
      <c r="C5" s="18"/>
      <c r="D5" s="19">
        <v>4829</v>
      </c>
      <c r="E5" s="19"/>
      <c r="G5" s="18" t="s">
        <v>713</v>
      </c>
      <c r="H5" s="18"/>
      <c r="I5" s="18"/>
      <c r="J5" s="19">
        <v>4881</v>
      </c>
      <c r="K5" s="19"/>
      <c r="M5" s="20" t="s">
        <v>713</v>
      </c>
      <c r="N5" s="20"/>
      <c r="O5" s="20"/>
      <c r="P5" s="21">
        <f>J5-D5</f>
        <v>52</v>
      </c>
    </row>
    <row r="6" spans="1:16" ht="15" customHeight="1" x14ac:dyDescent="0.25">
      <c r="A6" s="22"/>
      <c r="B6" s="18" t="s">
        <v>714</v>
      </c>
      <c r="C6" s="18"/>
      <c r="D6" s="19">
        <v>3038</v>
      </c>
      <c r="E6" s="19"/>
      <c r="G6" s="22"/>
      <c r="H6" s="18" t="s">
        <v>714</v>
      </c>
      <c r="I6" s="18"/>
      <c r="J6" s="19">
        <v>3042</v>
      </c>
      <c r="K6" s="19"/>
      <c r="M6" s="22"/>
      <c r="N6" s="20" t="s">
        <v>714</v>
      </c>
      <c r="O6" s="20"/>
      <c r="P6" s="21">
        <f t="shared" ref="P6:P30" si="0">J6-D6</f>
        <v>4</v>
      </c>
    </row>
    <row r="7" spans="1:16" ht="15" customHeight="1" x14ac:dyDescent="0.25">
      <c r="A7" s="22"/>
      <c r="B7" s="22"/>
      <c r="C7" s="22" t="s">
        <v>715</v>
      </c>
      <c r="D7" s="19">
        <v>612</v>
      </c>
      <c r="E7" s="19"/>
      <c r="G7" s="22"/>
      <c r="H7" s="22"/>
      <c r="I7" s="22" t="s">
        <v>715</v>
      </c>
      <c r="J7" s="19">
        <v>612</v>
      </c>
      <c r="K7" s="19"/>
      <c r="M7" s="22"/>
      <c r="N7" s="22"/>
      <c r="O7" s="22" t="s">
        <v>715</v>
      </c>
      <c r="P7" s="23">
        <f t="shared" si="0"/>
        <v>0</v>
      </c>
    </row>
    <row r="8" spans="1:16" ht="15" customHeight="1" x14ac:dyDescent="0.25">
      <c r="A8" s="22"/>
      <c r="B8" s="22"/>
      <c r="C8" s="22" t="s">
        <v>716</v>
      </c>
      <c r="D8" s="19">
        <v>476</v>
      </c>
      <c r="E8" s="19"/>
      <c r="G8" s="22"/>
      <c r="H8" s="22"/>
      <c r="I8" s="22" t="s">
        <v>716</v>
      </c>
      <c r="J8" s="19">
        <v>476</v>
      </c>
      <c r="K8" s="19"/>
      <c r="M8" s="22"/>
      <c r="N8" s="22"/>
      <c r="O8" s="22" t="s">
        <v>716</v>
      </c>
      <c r="P8" s="23">
        <f t="shared" si="0"/>
        <v>0</v>
      </c>
    </row>
    <row r="9" spans="1:16" ht="15" customHeight="1" x14ac:dyDescent="0.25">
      <c r="A9" s="22"/>
      <c r="B9" s="22"/>
      <c r="C9" s="22" t="s">
        <v>717</v>
      </c>
      <c r="D9" s="19">
        <v>106</v>
      </c>
      <c r="E9" s="19"/>
      <c r="G9" s="22"/>
      <c r="H9" s="22"/>
      <c r="I9" s="22" t="s">
        <v>717</v>
      </c>
      <c r="J9" s="19">
        <v>106</v>
      </c>
      <c r="K9" s="19"/>
      <c r="M9" s="22"/>
      <c r="N9" s="22"/>
      <c r="O9" s="22" t="s">
        <v>717</v>
      </c>
      <c r="P9" s="23">
        <f t="shared" si="0"/>
        <v>0</v>
      </c>
    </row>
    <row r="10" spans="1:16" ht="15" customHeight="1" x14ac:dyDescent="0.25">
      <c r="A10" s="22"/>
      <c r="B10" s="22"/>
      <c r="C10" s="22" t="s">
        <v>718</v>
      </c>
      <c r="D10" s="19">
        <v>798</v>
      </c>
      <c r="E10" s="19"/>
      <c r="G10" s="22"/>
      <c r="H10" s="22"/>
      <c r="I10" s="22" t="s">
        <v>718</v>
      </c>
      <c r="J10" s="19">
        <v>798</v>
      </c>
      <c r="K10" s="19"/>
      <c r="M10" s="22"/>
      <c r="N10" s="22"/>
      <c r="O10" s="22" t="s">
        <v>718</v>
      </c>
      <c r="P10" s="23">
        <f t="shared" si="0"/>
        <v>0</v>
      </c>
    </row>
    <row r="11" spans="1:16" ht="15" customHeight="1" x14ac:dyDescent="0.25">
      <c r="A11" s="22"/>
      <c r="B11" s="22"/>
      <c r="C11" s="22" t="s">
        <v>719</v>
      </c>
      <c r="D11" s="19">
        <v>323</v>
      </c>
      <c r="E11" s="19"/>
      <c r="G11" s="22"/>
      <c r="H11" s="22"/>
      <c r="I11" s="22" t="s">
        <v>719</v>
      </c>
      <c r="J11" s="19">
        <v>323</v>
      </c>
      <c r="K11" s="19"/>
      <c r="M11" s="22"/>
      <c r="N11" s="22"/>
      <c r="O11" s="22" t="s">
        <v>719</v>
      </c>
      <c r="P11" s="23">
        <f t="shared" si="0"/>
        <v>0</v>
      </c>
    </row>
    <row r="12" spans="1:16" ht="15" customHeight="1" x14ac:dyDescent="0.25">
      <c r="A12" s="22"/>
      <c r="B12" s="22"/>
      <c r="C12" s="22" t="s">
        <v>720</v>
      </c>
      <c r="D12" s="19">
        <v>195</v>
      </c>
      <c r="E12" s="19"/>
      <c r="G12" s="22"/>
      <c r="H12" s="22"/>
      <c r="I12" s="22" t="s">
        <v>720</v>
      </c>
      <c r="J12" s="19">
        <v>197</v>
      </c>
      <c r="K12" s="19"/>
      <c r="M12" s="22"/>
      <c r="N12" s="22"/>
      <c r="O12" s="24" t="s">
        <v>720</v>
      </c>
      <c r="P12" s="21">
        <f t="shared" si="0"/>
        <v>2</v>
      </c>
    </row>
    <row r="13" spans="1:16" ht="15" customHeight="1" x14ac:dyDescent="0.25">
      <c r="A13" s="22"/>
      <c r="B13" s="22"/>
      <c r="C13" s="22" t="s">
        <v>721</v>
      </c>
      <c r="D13" s="19">
        <v>393</v>
      </c>
      <c r="E13" s="19"/>
      <c r="G13" s="22"/>
      <c r="H13" s="22"/>
      <c r="I13" s="22" t="s">
        <v>721</v>
      </c>
      <c r="J13" s="19">
        <v>395</v>
      </c>
      <c r="K13" s="19"/>
      <c r="M13" s="22"/>
      <c r="N13" s="22"/>
      <c r="O13" s="24" t="s">
        <v>721</v>
      </c>
      <c r="P13" s="21">
        <f t="shared" si="0"/>
        <v>2</v>
      </c>
    </row>
    <row r="14" spans="1:16" ht="15" customHeight="1" x14ac:dyDescent="0.25">
      <c r="A14" s="22"/>
      <c r="B14" s="22"/>
      <c r="C14" s="22" t="s">
        <v>722</v>
      </c>
      <c r="D14" s="19">
        <v>29</v>
      </c>
      <c r="E14" s="19"/>
      <c r="G14" s="22"/>
      <c r="H14" s="22"/>
      <c r="I14" s="22" t="s">
        <v>722</v>
      </c>
      <c r="J14" s="19">
        <v>29</v>
      </c>
      <c r="K14" s="19"/>
      <c r="M14" s="22"/>
      <c r="N14" s="22"/>
      <c r="O14" s="22" t="s">
        <v>722</v>
      </c>
      <c r="P14" s="23">
        <f t="shared" si="0"/>
        <v>0</v>
      </c>
    </row>
    <row r="15" spans="1:16" ht="15" customHeight="1" x14ac:dyDescent="0.25">
      <c r="A15" s="22"/>
      <c r="B15" s="22"/>
      <c r="C15" s="22" t="s">
        <v>723</v>
      </c>
      <c r="D15" s="19">
        <v>10</v>
      </c>
      <c r="E15" s="19"/>
      <c r="G15" s="22"/>
      <c r="H15" s="22"/>
      <c r="I15" s="22" t="s">
        <v>723</v>
      </c>
      <c r="J15" s="19">
        <v>10</v>
      </c>
      <c r="K15" s="19"/>
      <c r="M15" s="22"/>
      <c r="N15" s="22"/>
      <c r="O15" s="22" t="s">
        <v>723</v>
      </c>
      <c r="P15" s="23">
        <f t="shared" si="0"/>
        <v>0</v>
      </c>
    </row>
    <row r="16" spans="1:16" ht="15" customHeight="1" x14ac:dyDescent="0.25">
      <c r="A16" s="22"/>
      <c r="B16" s="22"/>
      <c r="C16" s="22" t="s">
        <v>724</v>
      </c>
      <c r="D16" s="19">
        <v>72</v>
      </c>
      <c r="E16" s="19"/>
      <c r="G16" s="22"/>
      <c r="H16" s="22"/>
      <c r="I16" s="22" t="s">
        <v>724</v>
      </c>
      <c r="J16" s="19">
        <v>72</v>
      </c>
      <c r="K16" s="19"/>
      <c r="M16" s="22"/>
      <c r="N16" s="22"/>
      <c r="O16" s="22" t="s">
        <v>724</v>
      </c>
      <c r="P16" s="23">
        <f t="shared" si="0"/>
        <v>0</v>
      </c>
    </row>
    <row r="17" spans="1:16" ht="15" customHeight="1" x14ac:dyDescent="0.25">
      <c r="A17" s="22"/>
      <c r="B17" s="22"/>
      <c r="C17" s="22" t="s">
        <v>725</v>
      </c>
      <c r="D17" s="19">
        <v>6</v>
      </c>
      <c r="E17" s="19"/>
      <c r="G17" s="22"/>
      <c r="H17" s="22"/>
      <c r="I17" s="22" t="s">
        <v>725</v>
      </c>
      <c r="J17" s="19">
        <v>6</v>
      </c>
      <c r="K17" s="19"/>
      <c r="M17" s="22"/>
      <c r="N17" s="22"/>
      <c r="O17" s="22" t="s">
        <v>725</v>
      </c>
      <c r="P17" s="23">
        <f t="shared" si="0"/>
        <v>0</v>
      </c>
    </row>
    <row r="18" spans="1:16" ht="15" customHeight="1" x14ac:dyDescent="0.25">
      <c r="A18" s="22"/>
      <c r="B18" s="22"/>
      <c r="C18" s="22" t="s">
        <v>726</v>
      </c>
      <c r="D18" s="19">
        <v>18</v>
      </c>
      <c r="E18" s="19"/>
      <c r="G18" s="22"/>
      <c r="H18" s="22"/>
      <c r="I18" s="22" t="s">
        <v>726</v>
      </c>
      <c r="J18" s="19">
        <v>18</v>
      </c>
      <c r="K18" s="19"/>
      <c r="M18" s="22"/>
      <c r="N18" s="22"/>
      <c r="O18" s="22" t="s">
        <v>726</v>
      </c>
      <c r="P18" s="23">
        <f t="shared" si="0"/>
        <v>0</v>
      </c>
    </row>
    <row r="19" spans="1:16" ht="15" customHeight="1" x14ac:dyDescent="0.25">
      <c r="A19" s="22"/>
      <c r="B19" s="18" t="s">
        <v>727</v>
      </c>
      <c r="C19" s="18"/>
      <c r="D19" s="19">
        <v>1791</v>
      </c>
      <c r="E19" s="19"/>
      <c r="G19" s="22"/>
      <c r="H19" s="16" t="s">
        <v>727</v>
      </c>
      <c r="I19" s="16"/>
      <c r="J19" s="26">
        <v>1839</v>
      </c>
      <c r="K19" s="26"/>
      <c r="M19" s="22"/>
      <c r="N19" s="16" t="s">
        <v>727</v>
      </c>
      <c r="O19" s="16"/>
      <c r="P19" s="27">
        <f t="shared" si="0"/>
        <v>48</v>
      </c>
    </row>
    <row r="20" spans="1:16" ht="15" customHeight="1" x14ac:dyDescent="0.25">
      <c r="A20" s="22"/>
      <c r="B20" s="22"/>
      <c r="C20" s="22" t="s">
        <v>728</v>
      </c>
      <c r="D20" s="19">
        <v>54</v>
      </c>
      <c r="E20" s="19"/>
      <c r="G20" s="22"/>
      <c r="H20" s="22"/>
      <c r="I20" s="22" t="s">
        <v>728</v>
      </c>
      <c r="J20" s="19">
        <v>54</v>
      </c>
      <c r="K20" s="19"/>
      <c r="M20" s="22"/>
      <c r="N20" s="22"/>
      <c r="O20" s="22" t="s">
        <v>728</v>
      </c>
      <c r="P20" s="23">
        <f t="shared" si="0"/>
        <v>0</v>
      </c>
    </row>
    <row r="21" spans="1:16" ht="15" customHeight="1" x14ac:dyDescent="0.25">
      <c r="A21" s="22"/>
      <c r="B21" s="22"/>
      <c r="C21" s="22" t="s">
        <v>715</v>
      </c>
      <c r="D21" s="19">
        <v>218</v>
      </c>
      <c r="E21" s="19"/>
      <c r="G21" s="22"/>
      <c r="H21" s="22"/>
      <c r="I21" s="22" t="s">
        <v>715</v>
      </c>
      <c r="J21" s="19">
        <v>218</v>
      </c>
      <c r="K21" s="19"/>
      <c r="M21" s="22"/>
      <c r="N21" s="22"/>
      <c r="O21" s="22" t="s">
        <v>715</v>
      </c>
      <c r="P21" s="23">
        <f t="shared" si="0"/>
        <v>0</v>
      </c>
    </row>
    <row r="22" spans="1:16" ht="15" customHeight="1" x14ac:dyDescent="0.25">
      <c r="A22" s="22"/>
      <c r="B22" s="22"/>
      <c r="C22" s="22" t="s">
        <v>716</v>
      </c>
      <c r="D22" s="19">
        <v>249</v>
      </c>
      <c r="E22" s="19"/>
      <c r="G22" s="22"/>
      <c r="H22" s="22"/>
      <c r="I22" s="22" t="s">
        <v>716</v>
      </c>
      <c r="J22" s="19">
        <v>249</v>
      </c>
      <c r="K22" s="19"/>
      <c r="M22" s="22"/>
      <c r="N22" s="22"/>
      <c r="O22" s="22" t="s">
        <v>716</v>
      </c>
      <c r="P22" s="23">
        <f t="shared" si="0"/>
        <v>0</v>
      </c>
    </row>
    <row r="23" spans="1:16" ht="15" customHeight="1" x14ac:dyDescent="0.25">
      <c r="A23" s="22"/>
      <c r="B23" s="22"/>
      <c r="C23" s="22" t="s">
        <v>717</v>
      </c>
      <c r="D23" s="19">
        <v>149</v>
      </c>
      <c r="E23" s="19"/>
      <c r="G23" s="22"/>
      <c r="H23" s="22"/>
      <c r="I23" s="22" t="s">
        <v>717</v>
      </c>
      <c r="J23" s="19">
        <v>150</v>
      </c>
      <c r="K23" s="19"/>
      <c r="M23" s="22"/>
      <c r="N23" s="22"/>
      <c r="O23" s="24" t="s">
        <v>717</v>
      </c>
      <c r="P23" s="21">
        <f t="shared" si="0"/>
        <v>1</v>
      </c>
    </row>
    <row r="24" spans="1:16" ht="15" customHeight="1" x14ac:dyDescent="0.25">
      <c r="A24" s="22"/>
      <c r="B24" s="22"/>
      <c r="C24" s="22" t="s">
        <v>718</v>
      </c>
      <c r="D24" s="19">
        <v>171</v>
      </c>
      <c r="E24" s="19"/>
      <c r="G24" s="22"/>
      <c r="H24" s="22"/>
      <c r="I24" s="22" t="s">
        <v>718</v>
      </c>
      <c r="J24" s="19">
        <v>174</v>
      </c>
      <c r="K24" s="19"/>
      <c r="M24" s="22"/>
      <c r="N24" s="22"/>
      <c r="O24" s="24" t="s">
        <v>718</v>
      </c>
      <c r="P24" s="21">
        <f t="shared" si="0"/>
        <v>3</v>
      </c>
    </row>
    <row r="25" spans="1:16" ht="15" customHeight="1" x14ac:dyDescent="0.25">
      <c r="A25" s="22"/>
      <c r="B25" s="22"/>
      <c r="C25" s="22" t="s">
        <v>719</v>
      </c>
      <c r="D25" s="19">
        <v>417</v>
      </c>
      <c r="E25" s="19"/>
      <c r="G25" s="22"/>
      <c r="H25" s="22"/>
      <c r="I25" s="22" t="s">
        <v>719</v>
      </c>
      <c r="J25" s="19">
        <v>419</v>
      </c>
      <c r="K25" s="19"/>
      <c r="M25" s="22"/>
      <c r="N25" s="22"/>
      <c r="O25" s="24" t="s">
        <v>719</v>
      </c>
      <c r="P25" s="21">
        <f t="shared" si="0"/>
        <v>2</v>
      </c>
    </row>
    <row r="26" spans="1:16" ht="15" customHeight="1" x14ac:dyDescent="0.25">
      <c r="A26" s="22"/>
      <c r="B26" s="22"/>
      <c r="C26" s="22" t="s">
        <v>720</v>
      </c>
      <c r="D26" s="19">
        <v>267</v>
      </c>
      <c r="E26" s="19"/>
      <c r="G26" s="22"/>
      <c r="H26" s="22"/>
      <c r="I26" s="22" t="s">
        <v>720</v>
      </c>
      <c r="J26" s="19">
        <v>307</v>
      </c>
      <c r="K26" s="19"/>
      <c r="M26" s="22"/>
      <c r="N26" s="22"/>
      <c r="O26" s="24" t="s">
        <v>720</v>
      </c>
      <c r="P26" s="21">
        <f t="shared" si="0"/>
        <v>40</v>
      </c>
    </row>
    <row r="27" spans="1:16" ht="15" customHeight="1" x14ac:dyDescent="0.25">
      <c r="A27" s="22"/>
      <c r="B27" s="22"/>
      <c r="C27" s="22" t="s">
        <v>721</v>
      </c>
      <c r="D27" s="19">
        <v>240</v>
      </c>
      <c r="E27" s="19"/>
      <c r="G27" s="22"/>
      <c r="H27" s="22"/>
      <c r="I27" s="22" t="s">
        <v>721</v>
      </c>
      <c r="J27" s="19">
        <v>242</v>
      </c>
      <c r="K27" s="19"/>
      <c r="M27" s="22"/>
      <c r="N27" s="22"/>
      <c r="O27" s="24" t="s">
        <v>721</v>
      </c>
      <c r="P27" s="21">
        <f t="shared" si="0"/>
        <v>2</v>
      </c>
    </row>
    <row r="28" spans="1:16" ht="15" customHeight="1" x14ac:dyDescent="0.25">
      <c r="A28" s="22"/>
      <c r="B28" s="22"/>
      <c r="C28" s="22" t="s">
        <v>722</v>
      </c>
      <c r="D28" s="19">
        <v>12</v>
      </c>
      <c r="E28" s="19"/>
      <c r="G28" s="22"/>
      <c r="H28" s="22"/>
      <c r="I28" s="22" t="s">
        <v>722</v>
      </c>
      <c r="J28" s="19">
        <v>12</v>
      </c>
      <c r="K28" s="19"/>
      <c r="M28" s="22"/>
      <c r="N28" s="22"/>
      <c r="O28" s="22" t="s">
        <v>722</v>
      </c>
      <c r="P28" s="23">
        <f t="shared" si="0"/>
        <v>0</v>
      </c>
    </row>
    <row r="29" spans="1:16" ht="15" customHeight="1" x14ac:dyDescent="0.25">
      <c r="A29" s="22"/>
      <c r="B29" s="22"/>
      <c r="C29" s="22" t="s">
        <v>723</v>
      </c>
      <c r="D29" s="19">
        <v>2</v>
      </c>
      <c r="E29" s="19"/>
      <c r="G29" s="22"/>
      <c r="H29" s="22"/>
      <c r="I29" s="22" t="s">
        <v>723</v>
      </c>
      <c r="J29" s="19">
        <v>2</v>
      </c>
      <c r="K29" s="19"/>
      <c r="M29" s="22"/>
      <c r="N29" s="22"/>
      <c r="O29" s="22" t="s">
        <v>723</v>
      </c>
      <c r="P29" s="23">
        <f t="shared" si="0"/>
        <v>0</v>
      </c>
    </row>
    <row r="30" spans="1:16" ht="15" customHeight="1" x14ac:dyDescent="0.25">
      <c r="A30" s="22"/>
      <c r="B30" s="22"/>
      <c r="C30" s="22" t="s">
        <v>725</v>
      </c>
      <c r="D30" s="19">
        <v>12</v>
      </c>
      <c r="E30" s="19"/>
      <c r="G30" s="22"/>
      <c r="H30" s="22"/>
      <c r="I30" s="22" t="s">
        <v>725</v>
      </c>
      <c r="J30" s="19">
        <v>12</v>
      </c>
      <c r="K30" s="19"/>
      <c r="M30" s="22"/>
      <c r="N30" s="22"/>
      <c r="O30" s="22" t="s">
        <v>725</v>
      </c>
      <c r="P30" s="23">
        <f t="shared" si="0"/>
        <v>0</v>
      </c>
    </row>
    <row r="31" spans="1:16" ht="15" customHeight="1" x14ac:dyDescent="0.25">
      <c r="A31" s="15"/>
      <c r="B31" s="15"/>
      <c r="C31" s="15"/>
      <c r="D31" s="15"/>
      <c r="G31" s="15"/>
      <c r="H31" s="15"/>
      <c r="I31" s="15"/>
      <c r="J31" s="15"/>
    </row>
    <row r="32" spans="1:16" ht="15" customHeight="1" x14ac:dyDescent="0.25">
      <c r="A32" s="25" t="s">
        <v>729</v>
      </c>
      <c r="B32" s="25"/>
      <c r="C32" s="25"/>
      <c r="D32" s="25"/>
      <c r="E32" s="9"/>
      <c r="F32" s="9"/>
      <c r="G32" s="25" t="s">
        <v>730</v>
      </c>
      <c r="H32" s="25"/>
      <c r="I32" s="25"/>
      <c r="J32" s="25"/>
      <c r="K32" s="9"/>
      <c r="L32" s="9"/>
    </row>
  </sheetData>
  <mergeCells count="73">
    <mergeCell ref="D30:E30"/>
    <mergeCell ref="J30:K30"/>
    <mergeCell ref="A31:D31"/>
    <mergeCell ref="G31:J31"/>
    <mergeCell ref="A32:D32"/>
    <mergeCell ref="G32:J32"/>
    <mergeCell ref="D27:E27"/>
    <mergeCell ref="J27:K27"/>
    <mergeCell ref="D28:E28"/>
    <mergeCell ref="J28:K28"/>
    <mergeCell ref="D29:E29"/>
    <mergeCell ref="J29:K29"/>
    <mergeCell ref="D24:E24"/>
    <mergeCell ref="J24:K24"/>
    <mergeCell ref="D25:E25"/>
    <mergeCell ref="J25:K25"/>
    <mergeCell ref="D26:E26"/>
    <mergeCell ref="J26:K26"/>
    <mergeCell ref="D21:E21"/>
    <mergeCell ref="J21:K21"/>
    <mergeCell ref="D22:E22"/>
    <mergeCell ref="J22:K22"/>
    <mergeCell ref="D23:E23"/>
    <mergeCell ref="J23:K23"/>
    <mergeCell ref="B19:C19"/>
    <mergeCell ref="D19:E19"/>
    <mergeCell ref="H19:I19"/>
    <mergeCell ref="J19:K19"/>
    <mergeCell ref="N19:O19"/>
    <mergeCell ref="D20:E20"/>
    <mergeCell ref="J20:K20"/>
    <mergeCell ref="D16:E16"/>
    <mergeCell ref="J16:K16"/>
    <mergeCell ref="D17:E17"/>
    <mergeCell ref="J17:K17"/>
    <mergeCell ref="D18:E18"/>
    <mergeCell ref="J18:K18"/>
    <mergeCell ref="D13:E13"/>
    <mergeCell ref="J13:K13"/>
    <mergeCell ref="D14:E14"/>
    <mergeCell ref="J14:K14"/>
    <mergeCell ref="D15:E15"/>
    <mergeCell ref="J15:K15"/>
    <mergeCell ref="D10:E10"/>
    <mergeCell ref="J10:K10"/>
    <mergeCell ref="D11:E11"/>
    <mergeCell ref="J11:K11"/>
    <mergeCell ref="D12:E12"/>
    <mergeCell ref="J12:K12"/>
    <mergeCell ref="D7:E7"/>
    <mergeCell ref="J7:K7"/>
    <mergeCell ref="D8:E8"/>
    <mergeCell ref="J8:K8"/>
    <mergeCell ref="D9:E9"/>
    <mergeCell ref="J9:K9"/>
    <mergeCell ref="M5:O5"/>
    <mergeCell ref="B6:C6"/>
    <mergeCell ref="D6:E6"/>
    <mergeCell ref="H6:I6"/>
    <mergeCell ref="J6:K6"/>
    <mergeCell ref="N6:O6"/>
    <mergeCell ref="D4:E4"/>
    <mergeCell ref="J4:K4"/>
    <mergeCell ref="A5:C5"/>
    <mergeCell ref="D5:E5"/>
    <mergeCell ref="G5:I5"/>
    <mergeCell ref="J5:K5"/>
    <mergeCell ref="A1:D1"/>
    <mergeCell ref="G1:J1"/>
    <mergeCell ref="A2:D2"/>
    <mergeCell ref="G2:J2"/>
    <mergeCell ref="A3:D3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B3E9-139F-4BE1-929C-2C1F9DE55665}">
  <dimension ref="A2:N183"/>
  <sheetViews>
    <sheetView topLeftCell="A150" workbookViewId="0">
      <selection activeCell="A2" sqref="A2:A3"/>
    </sheetView>
  </sheetViews>
  <sheetFormatPr defaultRowHeight="15" x14ac:dyDescent="0.25"/>
  <cols>
    <col min="3" max="3" width="44" customWidth="1"/>
    <col min="6" max="6" width="14.85546875" bestFit="1" customWidth="1"/>
    <col min="7" max="7" width="36.42578125" customWidth="1"/>
    <col min="8" max="8" width="29.28515625" bestFit="1" customWidth="1"/>
    <col min="12" max="12" width="10.5703125" bestFit="1" customWidth="1"/>
    <col min="13" max="13" width="9.85546875" bestFit="1" customWidth="1"/>
    <col min="14" max="14" width="10.140625" bestFit="1" customWidth="1"/>
  </cols>
  <sheetData>
    <row r="2" spans="1:14" x14ac:dyDescent="0.25">
      <c r="A2" s="9" t="s">
        <v>121</v>
      </c>
      <c r="B2" s="9"/>
      <c r="C2" s="9"/>
    </row>
    <row r="3" spans="1:14" x14ac:dyDescent="0.25">
      <c r="A3" s="9" t="s">
        <v>117</v>
      </c>
    </row>
    <row r="6" spans="1:14" ht="6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115</v>
      </c>
      <c r="F6" s="2" t="s">
        <v>4</v>
      </c>
      <c r="G6" s="11" t="s">
        <v>5</v>
      </c>
      <c r="H6" s="2" t="s">
        <v>6</v>
      </c>
      <c r="I6" s="2" t="s">
        <v>7</v>
      </c>
      <c r="J6" s="2" t="s">
        <v>90</v>
      </c>
      <c r="K6" s="2" t="s">
        <v>116</v>
      </c>
      <c r="L6" s="11" t="s">
        <v>91</v>
      </c>
      <c r="M6" s="11" t="s">
        <v>92</v>
      </c>
      <c r="N6" s="11" t="s">
        <v>93</v>
      </c>
    </row>
    <row r="7" spans="1:14" x14ac:dyDescent="0.25">
      <c r="A7" t="s">
        <v>122</v>
      </c>
      <c r="B7" s="1" t="s">
        <v>86</v>
      </c>
      <c r="C7" t="s">
        <v>87</v>
      </c>
      <c r="D7" t="s">
        <v>13</v>
      </c>
      <c r="E7" s="1" t="s">
        <v>615</v>
      </c>
      <c r="F7" t="s">
        <v>620</v>
      </c>
      <c r="G7" t="s">
        <v>621</v>
      </c>
      <c r="H7" t="s">
        <v>10</v>
      </c>
      <c r="I7">
        <v>283</v>
      </c>
      <c r="J7">
        <v>250</v>
      </c>
      <c r="K7">
        <v>186</v>
      </c>
      <c r="L7" s="3">
        <f t="shared" ref="L7:L38" si="0">AVERAGE(I7:K7)</f>
        <v>239.66666666666666</v>
      </c>
      <c r="M7">
        <f t="shared" ref="M7:M38" si="1">K7-J7</f>
        <v>-64</v>
      </c>
      <c r="N7" s="10">
        <f t="shared" ref="N7:N38" si="2">IF(J7 &gt; 0,M7/J7," ")</f>
        <v>-0.25600000000000001</v>
      </c>
    </row>
    <row r="8" spans="1:14" x14ac:dyDescent="0.25">
      <c r="A8" t="s">
        <v>122</v>
      </c>
      <c r="B8" s="1" t="s">
        <v>276</v>
      </c>
      <c r="C8" t="s">
        <v>277</v>
      </c>
      <c r="D8" t="s">
        <v>8</v>
      </c>
      <c r="E8" s="1" t="s">
        <v>281</v>
      </c>
      <c r="F8" t="s">
        <v>282</v>
      </c>
      <c r="G8" t="s">
        <v>283</v>
      </c>
      <c r="H8" t="s">
        <v>10</v>
      </c>
      <c r="I8">
        <v>118</v>
      </c>
      <c r="J8">
        <v>150</v>
      </c>
      <c r="K8">
        <v>126</v>
      </c>
      <c r="L8" s="3">
        <f t="shared" si="0"/>
        <v>131.33333333333334</v>
      </c>
      <c r="M8">
        <f t="shared" si="1"/>
        <v>-24</v>
      </c>
      <c r="N8" s="10">
        <f t="shared" si="2"/>
        <v>-0.16</v>
      </c>
    </row>
    <row r="9" spans="1:14" x14ac:dyDescent="0.25">
      <c r="A9" t="s">
        <v>122</v>
      </c>
      <c r="B9" s="1" t="s">
        <v>86</v>
      </c>
      <c r="C9" t="s">
        <v>87</v>
      </c>
      <c r="D9" t="s">
        <v>13</v>
      </c>
      <c r="E9" s="1" t="s">
        <v>615</v>
      </c>
      <c r="F9" t="s">
        <v>618</v>
      </c>
      <c r="G9" t="s">
        <v>619</v>
      </c>
      <c r="H9" t="s">
        <v>10</v>
      </c>
      <c r="I9">
        <v>181</v>
      </c>
      <c r="J9">
        <v>122</v>
      </c>
      <c r="K9">
        <v>62</v>
      </c>
      <c r="L9" s="3">
        <f t="shared" si="0"/>
        <v>121.66666666666667</v>
      </c>
      <c r="M9">
        <f t="shared" si="1"/>
        <v>-60</v>
      </c>
      <c r="N9" s="10">
        <f t="shared" si="2"/>
        <v>-0.49180327868852458</v>
      </c>
    </row>
    <row r="10" spans="1:14" x14ac:dyDescent="0.25">
      <c r="A10" t="s">
        <v>122</v>
      </c>
      <c r="B10" s="1" t="s">
        <v>86</v>
      </c>
      <c r="C10" t="s">
        <v>87</v>
      </c>
      <c r="D10" t="s">
        <v>13</v>
      </c>
      <c r="E10" s="1" t="s">
        <v>610</v>
      </c>
      <c r="F10" t="s">
        <v>613</v>
      </c>
      <c r="G10" t="s">
        <v>614</v>
      </c>
      <c r="H10" t="s">
        <v>10</v>
      </c>
      <c r="I10">
        <v>160</v>
      </c>
      <c r="J10">
        <v>122</v>
      </c>
      <c r="K10">
        <v>69</v>
      </c>
      <c r="L10" s="3">
        <f t="shared" si="0"/>
        <v>117</v>
      </c>
      <c r="M10">
        <f t="shared" si="1"/>
        <v>-53</v>
      </c>
      <c r="N10" s="10">
        <f t="shared" si="2"/>
        <v>-0.4344262295081967</v>
      </c>
    </row>
    <row r="11" spans="1:14" x14ac:dyDescent="0.25">
      <c r="A11" t="s">
        <v>122</v>
      </c>
      <c r="B11" s="1" t="s">
        <v>62</v>
      </c>
      <c r="C11" t="s">
        <v>63</v>
      </c>
      <c r="D11" t="s">
        <v>13</v>
      </c>
      <c r="E11" s="1" t="s">
        <v>547</v>
      </c>
      <c r="F11" t="s">
        <v>548</v>
      </c>
      <c r="G11" t="s">
        <v>64</v>
      </c>
      <c r="H11" t="s">
        <v>15</v>
      </c>
      <c r="I11">
        <v>135</v>
      </c>
      <c r="J11">
        <v>97</v>
      </c>
      <c r="K11">
        <v>75</v>
      </c>
      <c r="L11" s="3">
        <f t="shared" si="0"/>
        <v>102.33333333333333</v>
      </c>
      <c r="M11">
        <f t="shared" si="1"/>
        <v>-22</v>
      </c>
      <c r="N11" s="10">
        <f t="shared" si="2"/>
        <v>-0.22680412371134021</v>
      </c>
    </row>
    <row r="12" spans="1:14" x14ac:dyDescent="0.25">
      <c r="A12" t="s">
        <v>122</v>
      </c>
      <c r="B12" s="1" t="s">
        <v>19</v>
      </c>
      <c r="C12" t="s">
        <v>20</v>
      </c>
      <c r="D12" t="s">
        <v>8</v>
      </c>
      <c r="E12" s="1" t="s">
        <v>166</v>
      </c>
      <c r="F12" t="s">
        <v>167</v>
      </c>
      <c r="G12" t="s">
        <v>168</v>
      </c>
      <c r="H12" t="s">
        <v>15</v>
      </c>
      <c r="I12">
        <v>114</v>
      </c>
      <c r="J12">
        <v>99</v>
      </c>
      <c r="K12">
        <v>67</v>
      </c>
      <c r="L12" s="3">
        <f t="shared" si="0"/>
        <v>93.333333333333329</v>
      </c>
      <c r="M12">
        <f t="shared" si="1"/>
        <v>-32</v>
      </c>
      <c r="N12" s="10">
        <f t="shared" si="2"/>
        <v>-0.32323232323232326</v>
      </c>
    </row>
    <row r="13" spans="1:14" x14ac:dyDescent="0.25">
      <c r="A13" t="s">
        <v>122</v>
      </c>
      <c r="B13" s="1" t="s">
        <v>443</v>
      </c>
      <c r="C13" t="s">
        <v>444</v>
      </c>
      <c r="D13" t="s">
        <v>8</v>
      </c>
      <c r="E13" s="1" t="s">
        <v>445</v>
      </c>
      <c r="F13" t="s">
        <v>446</v>
      </c>
      <c r="G13" t="s">
        <v>447</v>
      </c>
      <c r="H13" t="s">
        <v>448</v>
      </c>
      <c r="I13">
        <v>73</v>
      </c>
      <c r="J13">
        <v>76</v>
      </c>
      <c r="K13">
        <v>54</v>
      </c>
      <c r="L13" s="3">
        <f t="shared" si="0"/>
        <v>67.666666666666671</v>
      </c>
      <c r="M13">
        <f t="shared" si="1"/>
        <v>-22</v>
      </c>
      <c r="N13" s="10">
        <f t="shared" si="2"/>
        <v>-0.28947368421052633</v>
      </c>
    </row>
    <row r="14" spans="1:14" x14ac:dyDescent="0.25">
      <c r="A14" t="s">
        <v>122</v>
      </c>
      <c r="B14" s="1" t="s">
        <v>402</v>
      </c>
      <c r="C14" t="s">
        <v>403</v>
      </c>
      <c r="D14" t="s">
        <v>8</v>
      </c>
      <c r="E14" s="1" t="s">
        <v>404</v>
      </c>
      <c r="F14" t="s">
        <v>405</v>
      </c>
      <c r="G14" t="s">
        <v>406</v>
      </c>
      <c r="H14" t="s">
        <v>15</v>
      </c>
      <c r="I14">
        <v>64</v>
      </c>
      <c r="J14">
        <v>53</v>
      </c>
      <c r="K14">
        <v>36</v>
      </c>
      <c r="L14" s="3">
        <f t="shared" si="0"/>
        <v>51</v>
      </c>
      <c r="M14">
        <f t="shared" si="1"/>
        <v>-17</v>
      </c>
      <c r="N14" s="10">
        <f t="shared" si="2"/>
        <v>-0.32075471698113206</v>
      </c>
    </row>
    <row r="15" spans="1:14" x14ac:dyDescent="0.25">
      <c r="A15" t="s">
        <v>122</v>
      </c>
      <c r="B15" s="1" t="s">
        <v>65</v>
      </c>
      <c r="C15" t="s">
        <v>66</v>
      </c>
      <c r="D15" t="s">
        <v>13</v>
      </c>
      <c r="E15" s="1" t="s">
        <v>551</v>
      </c>
      <c r="F15" t="s">
        <v>552</v>
      </c>
      <c r="G15" t="s">
        <v>553</v>
      </c>
      <c r="H15" t="s">
        <v>9</v>
      </c>
      <c r="I15">
        <v>70</v>
      </c>
      <c r="J15">
        <v>53</v>
      </c>
      <c r="K15">
        <v>25</v>
      </c>
      <c r="L15" s="3">
        <f t="shared" si="0"/>
        <v>49.333333333333336</v>
      </c>
      <c r="M15">
        <f t="shared" si="1"/>
        <v>-28</v>
      </c>
      <c r="N15" s="10">
        <f t="shared" si="2"/>
        <v>-0.52830188679245282</v>
      </c>
    </row>
    <row r="16" spans="1:14" x14ac:dyDescent="0.25">
      <c r="A16" t="s">
        <v>122</v>
      </c>
      <c r="B16" s="1" t="s">
        <v>245</v>
      </c>
      <c r="C16" t="s">
        <v>246</v>
      </c>
      <c r="D16" t="s">
        <v>8</v>
      </c>
      <c r="E16" s="1" t="s">
        <v>247</v>
      </c>
      <c r="F16" t="s">
        <v>248</v>
      </c>
      <c r="G16" t="s">
        <v>249</v>
      </c>
      <c r="H16" t="s">
        <v>94</v>
      </c>
      <c r="I16">
        <v>54</v>
      </c>
      <c r="J16">
        <v>40</v>
      </c>
      <c r="K16">
        <v>25</v>
      </c>
      <c r="L16" s="3">
        <f t="shared" si="0"/>
        <v>39.666666666666664</v>
      </c>
      <c r="M16">
        <f t="shared" si="1"/>
        <v>-15</v>
      </c>
      <c r="N16" s="10">
        <f t="shared" si="2"/>
        <v>-0.375</v>
      </c>
    </row>
    <row r="17" spans="1:14" x14ac:dyDescent="0.25">
      <c r="A17" t="s">
        <v>122</v>
      </c>
      <c r="B17" s="1" t="s">
        <v>51</v>
      </c>
      <c r="C17" t="s">
        <v>52</v>
      </c>
      <c r="D17" t="s">
        <v>13</v>
      </c>
      <c r="E17" s="1" t="s">
        <v>509</v>
      </c>
      <c r="F17" t="s">
        <v>510</v>
      </c>
      <c r="G17" t="s">
        <v>511</v>
      </c>
      <c r="H17" t="s">
        <v>15</v>
      </c>
      <c r="I17">
        <v>61</v>
      </c>
      <c r="J17">
        <v>28</v>
      </c>
      <c r="K17">
        <v>29</v>
      </c>
      <c r="L17" s="3">
        <f t="shared" si="0"/>
        <v>39.333333333333336</v>
      </c>
      <c r="M17">
        <f t="shared" si="1"/>
        <v>1</v>
      </c>
      <c r="N17" s="10">
        <f t="shared" si="2"/>
        <v>3.5714285714285712E-2</v>
      </c>
    </row>
    <row r="18" spans="1:14" x14ac:dyDescent="0.25">
      <c r="A18" t="s">
        <v>122</v>
      </c>
      <c r="B18" s="1" t="s">
        <v>60</v>
      </c>
      <c r="C18" t="s">
        <v>61</v>
      </c>
      <c r="D18" t="s">
        <v>13</v>
      </c>
      <c r="E18" s="1" t="s">
        <v>526</v>
      </c>
      <c r="F18" t="s">
        <v>527</v>
      </c>
      <c r="G18" t="s">
        <v>528</v>
      </c>
      <c r="H18" t="s">
        <v>15</v>
      </c>
      <c r="I18">
        <v>42</v>
      </c>
      <c r="J18">
        <v>29</v>
      </c>
      <c r="K18">
        <v>29</v>
      </c>
      <c r="L18" s="3">
        <f t="shared" si="0"/>
        <v>33.333333333333336</v>
      </c>
      <c r="M18">
        <f t="shared" si="1"/>
        <v>0</v>
      </c>
      <c r="N18" s="10">
        <f t="shared" si="2"/>
        <v>0</v>
      </c>
    </row>
    <row r="19" spans="1:14" x14ac:dyDescent="0.25">
      <c r="A19" t="s">
        <v>122</v>
      </c>
      <c r="B19" s="1" t="s">
        <v>485</v>
      </c>
      <c r="C19" t="s">
        <v>486</v>
      </c>
      <c r="D19" t="s">
        <v>8</v>
      </c>
      <c r="E19" s="1" t="s">
        <v>487</v>
      </c>
      <c r="F19" t="s">
        <v>488</v>
      </c>
      <c r="G19" t="s">
        <v>489</v>
      </c>
      <c r="H19" t="s">
        <v>94</v>
      </c>
      <c r="I19">
        <v>31</v>
      </c>
      <c r="J19">
        <v>39</v>
      </c>
      <c r="K19">
        <v>25</v>
      </c>
      <c r="L19" s="3">
        <f t="shared" si="0"/>
        <v>31.666666666666668</v>
      </c>
      <c r="M19">
        <f t="shared" si="1"/>
        <v>-14</v>
      </c>
      <c r="N19" s="10">
        <f t="shared" si="2"/>
        <v>-0.35897435897435898</v>
      </c>
    </row>
    <row r="20" spans="1:14" x14ac:dyDescent="0.25">
      <c r="A20" t="s">
        <v>122</v>
      </c>
      <c r="B20" s="1" t="s">
        <v>82</v>
      </c>
      <c r="C20" t="s">
        <v>83</v>
      </c>
      <c r="D20" t="s">
        <v>13</v>
      </c>
      <c r="E20" s="1" t="s">
        <v>602</v>
      </c>
      <c r="F20" t="s">
        <v>603</v>
      </c>
      <c r="G20" t="s">
        <v>84</v>
      </c>
      <c r="H20" t="s">
        <v>15</v>
      </c>
      <c r="I20">
        <v>42</v>
      </c>
      <c r="J20">
        <v>31</v>
      </c>
      <c r="K20">
        <v>21</v>
      </c>
      <c r="L20" s="3">
        <f t="shared" si="0"/>
        <v>31.333333333333332</v>
      </c>
      <c r="M20">
        <f t="shared" si="1"/>
        <v>-10</v>
      </c>
      <c r="N20" s="10">
        <f t="shared" si="2"/>
        <v>-0.32258064516129031</v>
      </c>
    </row>
    <row r="21" spans="1:14" x14ac:dyDescent="0.25">
      <c r="A21" t="s">
        <v>122</v>
      </c>
      <c r="B21" s="1" t="s">
        <v>23</v>
      </c>
      <c r="C21" t="s">
        <v>24</v>
      </c>
      <c r="D21" t="s">
        <v>13</v>
      </c>
      <c r="E21" s="1" t="s">
        <v>208</v>
      </c>
      <c r="F21" t="s">
        <v>209</v>
      </c>
      <c r="G21" t="s">
        <v>25</v>
      </c>
      <c r="H21" t="s">
        <v>15</v>
      </c>
      <c r="I21">
        <v>27</v>
      </c>
      <c r="J21">
        <v>32</v>
      </c>
      <c r="K21">
        <v>27</v>
      </c>
      <c r="L21" s="3">
        <f t="shared" si="0"/>
        <v>28.666666666666668</v>
      </c>
      <c r="M21">
        <f t="shared" si="1"/>
        <v>-5</v>
      </c>
      <c r="N21" s="10">
        <f t="shared" si="2"/>
        <v>-0.15625</v>
      </c>
    </row>
    <row r="22" spans="1:14" x14ac:dyDescent="0.25">
      <c r="A22" t="s">
        <v>122</v>
      </c>
      <c r="B22" s="1" t="s">
        <v>73</v>
      </c>
      <c r="C22" t="s">
        <v>74</v>
      </c>
      <c r="D22" t="s">
        <v>13</v>
      </c>
      <c r="E22" s="1" t="s">
        <v>564</v>
      </c>
      <c r="F22" t="s">
        <v>565</v>
      </c>
      <c r="G22" t="s">
        <v>75</v>
      </c>
      <c r="H22" t="s">
        <v>15</v>
      </c>
      <c r="I22">
        <v>37</v>
      </c>
      <c r="J22">
        <v>25</v>
      </c>
      <c r="K22">
        <v>24</v>
      </c>
      <c r="L22" s="3">
        <f t="shared" si="0"/>
        <v>28.666666666666668</v>
      </c>
      <c r="M22">
        <f t="shared" si="1"/>
        <v>-1</v>
      </c>
      <c r="N22" s="10">
        <f t="shared" si="2"/>
        <v>-0.04</v>
      </c>
    </row>
    <row r="23" spans="1:14" x14ac:dyDescent="0.25">
      <c r="A23" t="s">
        <v>122</v>
      </c>
      <c r="B23" s="1" t="s">
        <v>276</v>
      </c>
      <c r="C23" t="s">
        <v>277</v>
      </c>
      <c r="D23" t="s">
        <v>8</v>
      </c>
      <c r="E23" s="1" t="s">
        <v>288</v>
      </c>
      <c r="F23" t="s">
        <v>289</v>
      </c>
      <c r="G23" t="s">
        <v>290</v>
      </c>
      <c r="H23" t="s">
        <v>94</v>
      </c>
      <c r="I23">
        <v>59</v>
      </c>
      <c r="J23">
        <v>20</v>
      </c>
      <c r="K23">
        <v>6</v>
      </c>
      <c r="L23" s="3">
        <f t="shared" si="0"/>
        <v>28.333333333333332</v>
      </c>
      <c r="M23">
        <f t="shared" si="1"/>
        <v>-14</v>
      </c>
      <c r="N23" s="10">
        <f t="shared" si="2"/>
        <v>-0.7</v>
      </c>
    </row>
    <row r="24" spans="1:14" x14ac:dyDescent="0.25">
      <c r="A24" t="s">
        <v>122</v>
      </c>
      <c r="B24" s="1" t="s">
        <v>123</v>
      </c>
      <c r="C24" t="s">
        <v>124</v>
      </c>
      <c r="D24" t="s">
        <v>8</v>
      </c>
      <c r="E24" s="1" t="s">
        <v>125</v>
      </c>
      <c r="F24" t="s">
        <v>126</v>
      </c>
      <c r="G24" t="s">
        <v>127</v>
      </c>
      <c r="H24" t="s">
        <v>9</v>
      </c>
      <c r="I24">
        <v>26</v>
      </c>
      <c r="J24">
        <v>26</v>
      </c>
      <c r="K24">
        <v>28</v>
      </c>
      <c r="L24" s="3">
        <f t="shared" si="0"/>
        <v>26.666666666666668</v>
      </c>
      <c r="M24">
        <f t="shared" si="1"/>
        <v>2</v>
      </c>
      <c r="N24" s="10">
        <f t="shared" si="2"/>
        <v>7.6923076923076927E-2</v>
      </c>
    </row>
    <row r="25" spans="1:14" x14ac:dyDescent="0.25">
      <c r="A25" t="s">
        <v>122</v>
      </c>
      <c r="B25" s="1" t="s">
        <v>474</v>
      </c>
      <c r="C25" t="s">
        <v>475</v>
      </c>
      <c r="D25" t="s">
        <v>13</v>
      </c>
      <c r="E25" s="1" t="s">
        <v>476</v>
      </c>
      <c r="F25" t="s">
        <v>477</v>
      </c>
      <c r="G25" t="s">
        <v>478</v>
      </c>
      <c r="H25" t="s">
        <v>15</v>
      </c>
      <c r="I25">
        <v>27</v>
      </c>
      <c r="J25">
        <v>34</v>
      </c>
      <c r="K25">
        <v>18</v>
      </c>
      <c r="L25" s="3">
        <f t="shared" si="0"/>
        <v>26.333333333333332</v>
      </c>
      <c r="M25">
        <f t="shared" si="1"/>
        <v>-16</v>
      </c>
      <c r="N25" s="10">
        <f t="shared" si="2"/>
        <v>-0.47058823529411764</v>
      </c>
    </row>
    <row r="26" spans="1:14" x14ac:dyDescent="0.25">
      <c r="A26" t="s">
        <v>122</v>
      </c>
      <c r="B26" s="1" t="s">
        <v>269</v>
      </c>
      <c r="C26" t="s">
        <v>270</v>
      </c>
      <c r="D26" t="s">
        <v>8</v>
      </c>
      <c r="E26" s="1" t="s">
        <v>274</v>
      </c>
      <c r="F26" t="s">
        <v>275</v>
      </c>
      <c r="G26" t="s">
        <v>273</v>
      </c>
      <c r="H26" t="s">
        <v>10</v>
      </c>
      <c r="I26">
        <v>13</v>
      </c>
      <c r="J26">
        <v>31</v>
      </c>
      <c r="K26">
        <v>31</v>
      </c>
      <c r="L26" s="3">
        <f t="shared" si="0"/>
        <v>25</v>
      </c>
      <c r="M26">
        <f t="shared" si="1"/>
        <v>0</v>
      </c>
      <c r="N26" s="10">
        <f t="shared" si="2"/>
        <v>0</v>
      </c>
    </row>
    <row r="27" spans="1:14" x14ac:dyDescent="0.25">
      <c r="A27" t="s">
        <v>122</v>
      </c>
      <c r="B27" s="1" t="s">
        <v>62</v>
      </c>
      <c r="C27" t="s">
        <v>63</v>
      </c>
      <c r="D27" t="s">
        <v>13</v>
      </c>
      <c r="E27" s="1" t="s">
        <v>549</v>
      </c>
      <c r="F27" t="s">
        <v>550</v>
      </c>
      <c r="G27" t="s">
        <v>100</v>
      </c>
      <c r="H27" t="s">
        <v>9</v>
      </c>
      <c r="I27">
        <v>37</v>
      </c>
      <c r="J27">
        <v>22</v>
      </c>
      <c r="K27">
        <v>15</v>
      </c>
      <c r="L27" s="3">
        <f t="shared" si="0"/>
        <v>24.666666666666668</v>
      </c>
      <c r="M27">
        <f t="shared" si="1"/>
        <v>-7</v>
      </c>
      <c r="N27" s="10">
        <f t="shared" si="2"/>
        <v>-0.31818181818181818</v>
      </c>
    </row>
    <row r="28" spans="1:14" x14ac:dyDescent="0.25">
      <c r="A28" t="s">
        <v>122</v>
      </c>
      <c r="B28" s="1" t="s">
        <v>276</v>
      </c>
      <c r="C28" t="s">
        <v>277</v>
      </c>
      <c r="D28" t="s">
        <v>8</v>
      </c>
      <c r="E28" s="1" t="s">
        <v>284</v>
      </c>
      <c r="F28" t="s">
        <v>287</v>
      </c>
      <c r="G28" t="s">
        <v>286</v>
      </c>
      <c r="H28" t="s">
        <v>10</v>
      </c>
      <c r="I28">
        <v>0</v>
      </c>
      <c r="J28">
        <v>73</v>
      </c>
      <c r="K28">
        <v>0</v>
      </c>
      <c r="L28" s="3">
        <f t="shared" si="0"/>
        <v>24.333333333333332</v>
      </c>
      <c r="M28">
        <f t="shared" si="1"/>
        <v>-73</v>
      </c>
      <c r="N28" s="10">
        <f t="shared" si="2"/>
        <v>-1</v>
      </c>
    </row>
    <row r="29" spans="1:14" x14ac:dyDescent="0.25">
      <c r="A29" t="s">
        <v>122</v>
      </c>
      <c r="B29" s="1" t="s">
        <v>17</v>
      </c>
      <c r="C29" t="s">
        <v>18</v>
      </c>
      <c r="D29" t="s">
        <v>8</v>
      </c>
      <c r="E29" s="1" t="s">
        <v>146</v>
      </c>
      <c r="F29" t="s">
        <v>147</v>
      </c>
      <c r="G29" t="s">
        <v>18</v>
      </c>
      <c r="H29" t="s">
        <v>9</v>
      </c>
      <c r="I29">
        <v>28</v>
      </c>
      <c r="J29">
        <v>26</v>
      </c>
      <c r="K29">
        <v>18</v>
      </c>
      <c r="L29" s="3">
        <f t="shared" si="0"/>
        <v>24</v>
      </c>
      <c r="M29">
        <f t="shared" si="1"/>
        <v>-8</v>
      </c>
      <c r="N29" s="10">
        <f t="shared" si="2"/>
        <v>-0.30769230769230771</v>
      </c>
    </row>
    <row r="30" spans="1:14" x14ac:dyDescent="0.25">
      <c r="A30" t="s">
        <v>122</v>
      </c>
      <c r="B30" s="1" t="s">
        <v>259</v>
      </c>
      <c r="C30" t="s">
        <v>260</v>
      </c>
      <c r="D30" t="s">
        <v>8</v>
      </c>
      <c r="E30" s="1" t="s">
        <v>261</v>
      </c>
      <c r="F30" t="s">
        <v>262</v>
      </c>
      <c r="G30" t="s">
        <v>263</v>
      </c>
      <c r="H30" t="s">
        <v>94</v>
      </c>
      <c r="I30">
        <v>24</v>
      </c>
      <c r="J30">
        <v>13</v>
      </c>
      <c r="K30">
        <v>34</v>
      </c>
      <c r="L30" s="3">
        <f t="shared" si="0"/>
        <v>23.666666666666668</v>
      </c>
      <c r="M30">
        <f t="shared" si="1"/>
        <v>21</v>
      </c>
      <c r="N30" s="10">
        <f t="shared" si="2"/>
        <v>1.6153846153846154</v>
      </c>
    </row>
    <row r="31" spans="1:14" x14ac:dyDescent="0.25">
      <c r="A31" t="s">
        <v>122</v>
      </c>
      <c r="B31" s="1" t="s">
        <v>40</v>
      </c>
      <c r="C31" t="s">
        <v>41</v>
      </c>
      <c r="D31" t="s">
        <v>13</v>
      </c>
      <c r="E31" s="1" t="s">
        <v>460</v>
      </c>
      <c r="F31" t="s">
        <v>461</v>
      </c>
      <c r="G31" t="s">
        <v>42</v>
      </c>
      <c r="H31" t="s">
        <v>15</v>
      </c>
      <c r="I31">
        <v>27</v>
      </c>
      <c r="J31">
        <v>28</v>
      </c>
      <c r="K31">
        <v>16</v>
      </c>
      <c r="L31" s="3">
        <f t="shared" si="0"/>
        <v>23.666666666666668</v>
      </c>
      <c r="M31">
        <f t="shared" si="1"/>
        <v>-12</v>
      </c>
      <c r="N31" s="10">
        <f t="shared" si="2"/>
        <v>-0.42857142857142855</v>
      </c>
    </row>
    <row r="32" spans="1:14" x14ac:dyDescent="0.25">
      <c r="A32" t="s">
        <v>122</v>
      </c>
      <c r="B32" s="1" t="s">
        <v>407</v>
      </c>
      <c r="C32" t="s">
        <v>408</v>
      </c>
      <c r="D32" t="s">
        <v>8</v>
      </c>
      <c r="E32" s="1" t="s">
        <v>409</v>
      </c>
      <c r="F32" t="s">
        <v>410</v>
      </c>
      <c r="G32" t="s">
        <v>411</v>
      </c>
      <c r="H32" t="s">
        <v>9</v>
      </c>
      <c r="I32">
        <v>24</v>
      </c>
      <c r="J32">
        <v>23</v>
      </c>
      <c r="K32">
        <v>23</v>
      </c>
      <c r="L32" s="3">
        <f t="shared" si="0"/>
        <v>23.333333333333332</v>
      </c>
      <c r="M32">
        <f t="shared" si="1"/>
        <v>0</v>
      </c>
      <c r="N32" s="10">
        <f t="shared" si="2"/>
        <v>0</v>
      </c>
    </row>
    <row r="33" spans="1:14" x14ac:dyDescent="0.25">
      <c r="A33" t="s">
        <v>122</v>
      </c>
      <c r="B33" s="1" t="s">
        <v>19</v>
      </c>
      <c r="C33" t="s">
        <v>20</v>
      </c>
      <c r="D33" t="s">
        <v>8</v>
      </c>
      <c r="E33" s="1" t="s">
        <v>172</v>
      </c>
      <c r="F33" t="s">
        <v>173</v>
      </c>
      <c r="G33" t="s">
        <v>20</v>
      </c>
      <c r="H33" t="s">
        <v>9</v>
      </c>
      <c r="I33">
        <v>31</v>
      </c>
      <c r="J33">
        <v>22</v>
      </c>
      <c r="K33">
        <v>16</v>
      </c>
      <c r="L33" s="3">
        <f t="shared" si="0"/>
        <v>23</v>
      </c>
      <c r="M33">
        <f t="shared" si="1"/>
        <v>-6</v>
      </c>
      <c r="N33" s="10">
        <f t="shared" si="2"/>
        <v>-0.27272727272727271</v>
      </c>
    </row>
    <row r="34" spans="1:14" x14ac:dyDescent="0.25">
      <c r="A34" t="s">
        <v>122</v>
      </c>
      <c r="B34" s="1" t="s">
        <v>51</v>
      </c>
      <c r="C34" t="s">
        <v>52</v>
      </c>
      <c r="D34" t="s">
        <v>13</v>
      </c>
      <c r="E34" s="1" t="s">
        <v>517</v>
      </c>
      <c r="F34" t="s">
        <v>518</v>
      </c>
      <c r="G34" t="s">
        <v>519</v>
      </c>
      <c r="H34" t="s">
        <v>94</v>
      </c>
      <c r="I34">
        <v>32</v>
      </c>
      <c r="J34">
        <v>23</v>
      </c>
      <c r="K34">
        <v>11</v>
      </c>
      <c r="L34" s="3">
        <f t="shared" si="0"/>
        <v>22</v>
      </c>
      <c r="M34">
        <f t="shared" si="1"/>
        <v>-12</v>
      </c>
      <c r="N34" s="10">
        <f t="shared" si="2"/>
        <v>-0.52173913043478259</v>
      </c>
    </row>
    <row r="35" spans="1:14" x14ac:dyDescent="0.25">
      <c r="A35" t="s">
        <v>122</v>
      </c>
      <c r="B35" s="1" t="s">
        <v>306</v>
      </c>
      <c r="C35" t="s">
        <v>307</v>
      </c>
      <c r="D35" t="s">
        <v>8</v>
      </c>
      <c r="E35" s="1" t="s">
        <v>311</v>
      </c>
      <c r="F35" t="s">
        <v>312</v>
      </c>
      <c r="G35" t="s">
        <v>310</v>
      </c>
      <c r="H35" t="s">
        <v>10</v>
      </c>
      <c r="I35">
        <v>61</v>
      </c>
      <c r="J35">
        <v>0</v>
      </c>
      <c r="K35">
        <v>2</v>
      </c>
      <c r="L35" s="3">
        <f t="shared" si="0"/>
        <v>21</v>
      </c>
      <c r="M35">
        <f t="shared" si="1"/>
        <v>2</v>
      </c>
      <c r="N35" s="10" t="str">
        <f t="shared" si="2"/>
        <v xml:space="preserve"> </v>
      </c>
    </row>
    <row r="36" spans="1:14" x14ac:dyDescent="0.25">
      <c r="A36" t="s">
        <v>122</v>
      </c>
      <c r="B36" s="1" t="s">
        <v>291</v>
      </c>
      <c r="C36" t="s">
        <v>292</v>
      </c>
      <c r="D36" t="s">
        <v>8</v>
      </c>
      <c r="E36" s="1" t="s">
        <v>303</v>
      </c>
      <c r="F36" t="s">
        <v>304</v>
      </c>
      <c r="G36" t="s">
        <v>305</v>
      </c>
      <c r="H36" t="s">
        <v>10</v>
      </c>
      <c r="I36">
        <v>25</v>
      </c>
      <c r="J36">
        <v>31</v>
      </c>
      <c r="K36">
        <v>6</v>
      </c>
      <c r="L36" s="3">
        <f t="shared" si="0"/>
        <v>20.666666666666668</v>
      </c>
      <c r="M36">
        <f t="shared" si="1"/>
        <v>-25</v>
      </c>
      <c r="N36" s="10">
        <f t="shared" si="2"/>
        <v>-0.80645161290322576</v>
      </c>
    </row>
    <row r="37" spans="1:14" x14ac:dyDescent="0.25">
      <c r="A37" t="s">
        <v>122</v>
      </c>
      <c r="B37" s="1" t="s">
        <v>23</v>
      </c>
      <c r="C37" t="s">
        <v>24</v>
      </c>
      <c r="D37" t="s">
        <v>13</v>
      </c>
      <c r="E37" s="1" t="s">
        <v>210</v>
      </c>
      <c r="F37" t="s">
        <v>211</v>
      </c>
      <c r="G37" t="s">
        <v>101</v>
      </c>
      <c r="H37" t="s">
        <v>9</v>
      </c>
      <c r="I37">
        <v>25</v>
      </c>
      <c r="J37">
        <v>18</v>
      </c>
      <c r="K37">
        <v>18</v>
      </c>
      <c r="L37" s="3">
        <f t="shared" si="0"/>
        <v>20.333333333333332</v>
      </c>
      <c r="M37">
        <f t="shared" si="1"/>
        <v>0</v>
      </c>
      <c r="N37" s="10">
        <f t="shared" si="2"/>
        <v>0</v>
      </c>
    </row>
    <row r="38" spans="1:14" x14ac:dyDescent="0.25">
      <c r="A38" t="s">
        <v>122</v>
      </c>
      <c r="B38" s="1" t="s">
        <v>51</v>
      </c>
      <c r="C38" t="s">
        <v>52</v>
      </c>
      <c r="D38" t="s">
        <v>13</v>
      </c>
      <c r="E38" s="1" t="s">
        <v>512</v>
      </c>
      <c r="F38" t="s">
        <v>513</v>
      </c>
      <c r="G38" t="s">
        <v>53</v>
      </c>
      <c r="H38" t="s">
        <v>9</v>
      </c>
      <c r="I38">
        <v>27</v>
      </c>
      <c r="J38">
        <v>21</v>
      </c>
      <c r="K38">
        <v>13</v>
      </c>
      <c r="L38" s="3">
        <f t="shared" si="0"/>
        <v>20.333333333333332</v>
      </c>
      <c r="M38">
        <f t="shared" si="1"/>
        <v>-8</v>
      </c>
      <c r="N38" s="10">
        <f t="shared" si="2"/>
        <v>-0.38095238095238093</v>
      </c>
    </row>
    <row r="39" spans="1:14" x14ac:dyDescent="0.25">
      <c r="A39" t="s">
        <v>122</v>
      </c>
      <c r="B39" s="1" t="s">
        <v>88</v>
      </c>
      <c r="C39" t="s">
        <v>89</v>
      </c>
      <c r="D39" t="s">
        <v>13</v>
      </c>
      <c r="E39" s="1" t="s">
        <v>625</v>
      </c>
      <c r="F39" t="s">
        <v>626</v>
      </c>
      <c r="G39" t="s">
        <v>627</v>
      </c>
      <c r="H39" t="s">
        <v>94</v>
      </c>
      <c r="I39">
        <v>27</v>
      </c>
      <c r="J39">
        <v>16</v>
      </c>
      <c r="K39">
        <v>18</v>
      </c>
      <c r="L39" s="3">
        <f t="shared" ref="L39:L70" si="3">AVERAGE(I39:K39)</f>
        <v>20.333333333333332</v>
      </c>
      <c r="M39">
        <f t="shared" ref="M39:M70" si="4">K39-J39</f>
        <v>2</v>
      </c>
      <c r="N39" s="10">
        <f t="shared" ref="N39:N70" si="5">IF(J39 &gt; 0,M39/J39," ")</f>
        <v>0.125</v>
      </c>
    </row>
    <row r="40" spans="1:14" x14ac:dyDescent="0.25">
      <c r="A40" t="s">
        <v>122</v>
      </c>
      <c r="B40" s="1" t="s">
        <v>291</v>
      </c>
      <c r="C40" t="s">
        <v>292</v>
      </c>
      <c r="D40" t="s">
        <v>8</v>
      </c>
      <c r="E40" s="1" t="s">
        <v>301</v>
      </c>
      <c r="F40" t="s">
        <v>302</v>
      </c>
      <c r="G40" t="s">
        <v>295</v>
      </c>
      <c r="H40" t="s">
        <v>10</v>
      </c>
      <c r="I40">
        <v>19</v>
      </c>
      <c r="J40">
        <v>30</v>
      </c>
      <c r="K40">
        <v>11</v>
      </c>
      <c r="L40" s="3">
        <f t="shared" si="3"/>
        <v>20</v>
      </c>
      <c r="M40">
        <f t="shared" si="4"/>
        <v>-19</v>
      </c>
      <c r="N40" s="10">
        <f t="shared" si="5"/>
        <v>-0.6333333333333333</v>
      </c>
    </row>
    <row r="41" spans="1:14" x14ac:dyDescent="0.25">
      <c r="A41" t="s">
        <v>122</v>
      </c>
      <c r="B41" s="1" t="s">
        <v>38</v>
      </c>
      <c r="C41" t="s">
        <v>39</v>
      </c>
      <c r="D41" t="s">
        <v>8</v>
      </c>
      <c r="E41" s="1" t="s">
        <v>381</v>
      </c>
      <c r="F41" t="s">
        <v>382</v>
      </c>
      <c r="G41" t="s">
        <v>383</v>
      </c>
      <c r="H41" t="s">
        <v>9</v>
      </c>
      <c r="I41">
        <v>25</v>
      </c>
      <c r="J41">
        <v>20</v>
      </c>
      <c r="K41">
        <v>15</v>
      </c>
      <c r="L41" s="3">
        <f t="shared" si="3"/>
        <v>20</v>
      </c>
      <c r="M41">
        <f t="shared" si="4"/>
        <v>-5</v>
      </c>
      <c r="N41" s="10">
        <f t="shared" si="5"/>
        <v>-0.25</v>
      </c>
    </row>
    <row r="42" spans="1:14" x14ac:dyDescent="0.25">
      <c r="A42" t="s">
        <v>122</v>
      </c>
      <c r="B42" s="1" t="s">
        <v>422</v>
      </c>
      <c r="C42" t="s">
        <v>423</v>
      </c>
      <c r="D42" t="s">
        <v>8</v>
      </c>
      <c r="E42" s="1" t="s">
        <v>424</v>
      </c>
      <c r="F42" t="s">
        <v>425</v>
      </c>
      <c r="G42" t="s">
        <v>423</v>
      </c>
      <c r="H42" t="s">
        <v>9</v>
      </c>
      <c r="I42">
        <v>18</v>
      </c>
      <c r="J42">
        <v>23</v>
      </c>
      <c r="K42">
        <v>15</v>
      </c>
      <c r="L42" s="3">
        <f t="shared" si="3"/>
        <v>18.666666666666668</v>
      </c>
      <c r="M42">
        <f t="shared" si="4"/>
        <v>-8</v>
      </c>
      <c r="N42" s="10">
        <f t="shared" si="5"/>
        <v>-0.34782608695652173</v>
      </c>
    </row>
    <row r="43" spans="1:14" x14ac:dyDescent="0.25">
      <c r="A43" t="s">
        <v>122</v>
      </c>
      <c r="B43" s="1" t="s">
        <v>11</v>
      </c>
      <c r="C43" t="s">
        <v>12</v>
      </c>
      <c r="D43" t="s">
        <v>13</v>
      </c>
      <c r="E43" s="1" t="s">
        <v>142</v>
      </c>
      <c r="F43" t="s">
        <v>143</v>
      </c>
      <c r="G43" t="s">
        <v>14</v>
      </c>
      <c r="H43" t="s">
        <v>15</v>
      </c>
      <c r="I43">
        <v>25</v>
      </c>
      <c r="J43">
        <v>14</v>
      </c>
      <c r="K43">
        <v>16</v>
      </c>
      <c r="L43" s="3">
        <f t="shared" si="3"/>
        <v>18.333333333333332</v>
      </c>
      <c r="M43">
        <f t="shared" si="4"/>
        <v>2</v>
      </c>
      <c r="N43" s="10">
        <f t="shared" si="5"/>
        <v>0.14285714285714285</v>
      </c>
    </row>
    <row r="44" spans="1:14" x14ac:dyDescent="0.25">
      <c r="A44" t="s">
        <v>122</v>
      </c>
      <c r="B44" s="1" t="s">
        <v>245</v>
      </c>
      <c r="C44" t="s">
        <v>246</v>
      </c>
      <c r="D44" t="s">
        <v>8</v>
      </c>
      <c r="E44" s="1" t="s">
        <v>256</v>
      </c>
      <c r="F44" t="s">
        <v>257</v>
      </c>
      <c r="G44" t="s">
        <v>258</v>
      </c>
      <c r="H44" t="s">
        <v>94</v>
      </c>
      <c r="I44">
        <v>0</v>
      </c>
      <c r="J44">
        <v>26</v>
      </c>
      <c r="K44">
        <v>27</v>
      </c>
      <c r="L44" s="3">
        <f t="shared" si="3"/>
        <v>17.666666666666668</v>
      </c>
      <c r="M44">
        <f t="shared" si="4"/>
        <v>1</v>
      </c>
      <c r="N44" s="10">
        <f t="shared" si="5"/>
        <v>3.8461538461538464E-2</v>
      </c>
    </row>
    <row r="45" spans="1:14" x14ac:dyDescent="0.25">
      <c r="A45" t="s">
        <v>122</v>
      </c>
      <c r="B45" s="1" t="s">
        <v>79</v>
      </c>
      <c r="C45" t="s">
        <v>80</v>
      </c>
      <c r="D45" t="s">
        <v>13</v>
      </c>
      <c r="E45" s="1" t="s">
        <v>598</v>
      </c>
      <c r="F45" t="s">
        <v>599</v>
      </c>
      <c r="G45" t="s">
        <v>81</v>
      </c>
      <c r="H45" t="s">
        <v>15</v>
      </c>
      <c r="I45">
        <v>25</v>
      </c>
      <c r="J45">
        <v>15</v>
      </c>
      <c r="K45">
        <v>10</v>
      </c>
      <c r="L45" s="3">
        <f t="shared" si="3"/>
        <v>16.666666666666668</v>
      </c>
      <c r="M45">
        <f t="shared" si="4"/>
        <v>-5</v>
      </c>
      <c r="N45" s="10">
        <f t="shared" si="5"/>
        <v>-0.33333333333333331</v>
      </c>
    </row>
    <row r="46" spans="1:14" x14ac:dyDescent="0.25">
      <c r="A46" t="s">
        <v>122</v>
      </c>
      <c r="B46" s="1" t="s">
        <v>449</v>
      </c>
      <c r="C46" t="s">
        <v>450</v>
      </c>
      <c r="D46" t="s">
        <v>8</v>
      </c>
      <c r="E46" s="1" t="s">
        <v>451</v>
      </c>
      <c r="F46" t="s">
        <v>452</v>
      </c>
      <c r="G46" t="s">
        <v>450</v>
      </c>
      <c r="H46" t="s">
        <v>9</v>
      </c>
      <c r="I46">
        <v>25</v>
      </c>
      <c r="J46">
        <v>15</v>
      </c>
      <c r="K46">
        <v>9</v>
      </c>
      <c r="L46" s="3">
        <f t="shared" si="3"/>
        <v>16.333333333333332</v>
      </c>
      <c r="M46">
        <f t="shared" si="4"/>
        <v>-6</v>
      </c>
      <c r="N46" s="10">
        <f t="shared" si="5"/>
        <v>-0.4</v>
      </c>
    </row>
    <row r="47" spans="1:14" x14ac:dyDescent="0.25">
      <c r="A47" t="s">
        <v>122</v>
      </c>
      <c r="B47" s="1" t="s">
        <v>43</v>
      </c>
      <c r="C47" t="s">
        <v>44</v>
      </c>
      <c r="D47" t="s">
        <v>8</v>
      </c>
      <c r="E47" s="1" t="s">
        <v>465</v>
      </c>
      <c r="F47" t="s">
        <v>467</v>
      </c>
      <c r="G47" t="s">
        <v>45</v>
      </c>
      <c r="H47" t="s">
        <v>9</v>
      </c>
      <c r="I47">
        <v>16</v>
      </c>
      <c r="J47">
        <v>14</v>
      </c>
      <c r="K47">
        <v>19</v>
      </c>
      <c r="L47" s="3">
        <f t="shared" si="3"/>
        <v>16.333333333333332</v>
      </c>
      <c r="M47">
        <f t="shared" si="4"/>
        <v>5</v>
      </c>
      <c r="N47" s="10">
        <f t="shared" si="5"/>
        <v>0.35714285714285715</v>
      </c>
    </row>
    <row r="48" spans="1:14" x14ac:dyDescent="0.25">
      <c r="A48" t="s">
        <v>122</v>
      </c>
      <c r="B48" s="1" t="s">
        <v>276</v>
      </c>
      <c r="C48" t="s">
        <v>277</v>
      </c>
      <c r="D48" t="s">
        <v>8</v>
      </c>
      <c r="E48" s="1" t="s">
        <v>284</v>
      </c>
      <c r="F48" t="s">
        <v>285</v>
      </c>
      <c r="G48" t="s">
        <v>286</v>
      </c>
      <c r="H48" t="s">
        <v>10</v>
      </c>
      <c r="I48">
        <v>0</v>
      </c>
      <c r="J48">
        <v>0</v>
      </c>
      <c r="K48">
        <v>47</v>
      </c>
      <c r="L48" s="3">
        <f t="shared" si="3"/>
        <v>15.666666666666666</v>
      </c>
      <c r="M48">
        <f t="shared" si="4"/>
        <v>47</v>
      </c>
      <c r="N48" s="10" t="str">
        <f t="shared" si="5"/>
        <v xml:space="preserve"> </v>
      </c>
    </row>
    <row r="49" spans="1:14" x14ac:dyDescent="0.25">
      <c r="A49" t="s">
        <v>122</v>
      </c>
      <c r="B49" s="1" t="s">
        <v>82</v>
      </c>
      <c r="C49" t="s">
        <v>83</v>
      </c>
      <c r="D49" t="s">
        <v>13</v>
      </c>
      <c r="E49" s="1" t="s">
        <v>604</v>
      </c>
      <c r="F49" t="s">
        <v>605</v>
      </c>
      <c r="G49" t="s">
        <v>83</v>
      </c>
      <c r="H49" t="s">
        <v>9</v>
      </c>
      <c r="I49">
        <v>21</v>
      </c>
      <c r="J49">
        <v>20</v>
      </c>
      <c r="K49">
        <v>6</v>
      </c>
      <c r="L49" s="3">
        <f t="shared" si="3"/>
        <v>15.666666666666666</v>
      </c>
      <c r="M49">
        <f t="shared" si="4"/>
        <v>-14</v>
      </c>
      <c r="N49" s="10">
        <f t="shared" si="5"/>
        <v>-0.7</v>
      </c>
    </row>
    <row r="50" spans="1:14" x14ac:dyDescent="0.25">
      <c r="A50" t="s">
        <v>122</v>
      </c>
      <c r="B50" s="1" t="s">
        <v>276</v>
      </c>
      <c r="C50" t="s">
        <v>277</v>
      </c>
      <c r="D50" t="s">
        <v>8</v>
      </c>
      <c r="E50" s="1" t="s">
        <v>284</v>
      </c>
      <c r="F50" t="s">
        <v>285</v>
      </c>
      <c r="G50" t="s">
        <v>286</v>
      </c>
      <c r="H50" t="s">
        <v>94</v>
      </c>
      <c r="I50">
        <v>43</v>
      </c>
      <c r="J50">
        <v>0</v>
      </c>
      <c r="K50">
        <v>0</v>
      </c>
      <c r="L50" s="3">
        <f t="shared" si="3"/>
        <v>14.333333333333334</v>
      </c>
      <c r="M50">
        <f t="shared" si="4"/>
        <v>0</v>
      </c>
      <c r="N50" s="10" t="str">
        <f t="shared" si="5"/>
        <v xml:space="preserve"> </v>
      </c>
    </row>
    <row r="51" spans="1:14" x14ac:dyDescent="0.25">
      <c r="A51" t="s">
        <v>122</v>
      </c>
      <c r="B51" s="1" t="s">
        <v>582</v>
      </c>
      <c r="C51" t="s">
        <v>583</v>
      </c>
      <c r="D51" t="s">
        <v>8</v>
      </c>
      <c r="E51" s="1" t="s">
        <v>594</v>
      </c>
      <c r="F51" t="s">
        <v>597</v>
      </c>
      <c r="G51" t="s">
        <v>596</v>
      </c>
      <c r="H51" t="s">
        <v>94</v>
      </c>
      <c r="I51">
        <v>22</v>
      </c>
      <c r="J51">
        <v>9</v>
      </c>
      <c r="K51">
        <v>11</v>
      </c>
      <c r="L51" s="3">
        <f t="shared" si="3"/>
        <v>14</v>
      </c>
      <c r="M51">
        <f t="shared" si="4"/>
        <v>2</v>
      </c>
      <c r="N51" s="10">
        <f t="shared" si="5"/>
        <v>0.22222222222222221</v>
      </c>
    </row>
    <row r="52" spans="1:14" x14ac:dyDescent="0.25">
      <c r="A52" t="s">
        <v>122</v>
      </c>
      <c r="B52" s="1" t="s">
        <v>88</v>
      </c>
      <c r="C52" t="s">
        <v>89</v>
      </c>
      <c r="D52" t="s">
        <v>13</v>
      </c>
      <c r="E52" s="1" t="s">
        <v>622</v>
      </c>
      <c r="F52" t="s">
        <v>623</v>
      </c>
      <c r="G52" t="s">
        <v>624</v>
      </c>
      <c r="H52" t="s">
        <v>9</v>
      </c>
      <c r="I52">
        <v>20</v>
      </c>
      <c r="J52">
        <v>14</v>
      </c>
      <c r="K52">
        <v>8</v>
      </c>
      <c r="L52" s="3">
        <f t="shared" si="3"/>
        <v>14</v>
      </c>
      <c r="M52">
        <f t="shared" si="4"/>
        <v>-6</v>
      </c>
      <c r="N52" s="10">
        <f t="shared" si="5"/>
        <v>-0.42857142857142855</v>
      </c>
    </row>
    <row r="53" spans="1:14" x14ac:dyDescent="0.25">
      <c r="A53" t="s">
        <v>122</v>
      </c>
      <c r="B53" s="1" t="s">
        <v>245</v>
      </c>
      <c r="C53" t="s">
        <v>246</v>
      </c>
      <c r="D53" t="s">
        <v>8</v>
      </c>
      <c r="E53" s="1" t="s">
        <v>253</v>
      </c>
      <c r="F53" t="s">
        <v>254</v>
      </c>
      <c r="G53" t="s">
        <v>255</v>
      </c>
      <c r="H53" t="s">
        <v>94</v>
      </c>
      <c r="I53">
        <v>0</v>
      </c>
      <c r="J53">
        <v>22</v>
      </c>
      <c r="K53">
        <v>19</v>
      </c>
      <c r="L53" s="3">
        <f t="shared" si="3"/>
        <v>13.666666666666666</v>
      </c>
      <c r="M53">
        <f t="shared" si="4"/>
        <v>-3</v>
      </c>
      <c r="N53" s="10">
        <f t="shared" si="5"/>
        <v>-0.13636363636363635</v>
      </c>
    </row>
    <row r="54" spans="1:14" x14ac:dyDescent="0.25">
      <c r="A54" t="s">
        <v>122</v>
      </c>
      <c r="B54" s="1" t="s">
        <v>48</v>
      </c>
      <c r="C54" t="s">
        <v>49</v>
      </c>
      <c r="D54" t="s">
        <v>13</v>
      </c>
      <c r="E54" s="1" t="s">
        <v>505</v>
      </c>
      <c r="F54" t="s">
        <v>506</v>
      </c>
      <c r="G54" t="s">
        <v>50</v>
      </c>
      <c r="H54" t="s">
        <v>15</v>
      </c>
      <c r="I54">
        <v>11</v>
      </c>
      <c r="J54">
        <v>11</v>
      </c>
      <c r="K54">
        <v>12</v>
      </c>
      <c r="L54" s="3">
        <f t="shared" si="3"/>
        <v>11.333333333333334</v>
      </c>
      <c r="M54">
        <f t="shared" si="4"/>
        <v>1</v>
      </c>
      <c r="N54" s="10">
        <f t="shared" si="5"/>
        <v>9.0909090909090912E-2</v>
      </c>
    </row>
    <row r="55" spans="1:14" x14ac:dyDescent="0.25">
      <c r="A55" t="s">
        <v>122</v>
      </c>
      <c r="B55" s="1" t="s">
        <v>174</v>
      </c>
      <c r="C55" t="s">
        <v>175</v>
      </c>
      <c r="D55" t="s">
        <v>8</v>
      </c>
      <c r="E55" s="1" t="s">
        <v>176</v>
      </c>
      <c r="F55" t="s">
        <v>177</v>
      </c>
      <c r="G55" t="s">
        <v>178</v>
      </c>
      <c r="H55" t="s">
        <v>10</v>
      </c>
      <c r="I55">
        <v>4</v>
      </c>
      <c r="J55">
        <v>6</v>
      </c>
      <c r="K55">
        <v>23</v>
      </c>
      <c r="L55" s="3">
        <f t="shared" si="3"/>
        <v>11</v>
      </c>
      <c r="M55">
        <f t="shared" si="4"/>
        <v>17</v>
      </c>
      <c r="N55" s="10">
        <f t="shared" si="5"/>
        <v>2.8333333333333335</v>
      </c>
    </row>
    <row r="56" spans="1:14" x14ac:dyDescent="0.25">
      <c r="A56" t="s">
        <v>122</v>
      </c>
      <c r="B56" s="1" t="s">
        <v>212</v>
      </c>
      <c r="C56" t="s">
        <v>213</v>
      </c>
      <c r="D56" t="s">
        <v>8</v>
      </c>
      <c r="E56" s="1" t="s">
        <v>214</v>
      </c>
      <c r="F56" t="s">
        <v>215</v>
      </c>
      <c r="G56" t="s">
        <v>216</v>
      </c>
      <c r="H56" t="s">
        <v>10</v>
      </c>
      <c r="I56">
        <v>10</v>
      </c>
      <c r="J56">
        <v>12</v>
      </c>
      <c r="K56">
        <v>9</v>
      </c>
      <c r="L56" s="3">
        <f t="shared" si="3"/>
        <v>10.333333333333334</v>
      </c>
      <c r="M56">
        <f t="shared" si="4"/>
        <v>-3</v>
      </c>
      <c r="N56" s="10">
        <f t="shared" si="5"/>
        <v>-0.25</v>
      </c>
    </row>
    <row r="57" spans="1:14" x14ac:dyDescent="0.25">
      <c r="A57" t="s">
        <v>122</v>
      </c>
      <c r="B57" s="1" t="s">
        <v>70</v>
      </c>
      <c r="C57" t="s">
        <v>71</v>
      </c>
      <c r="D57" t="s">
        <v>13</v>
      </c>
      <c r="E57" s="1" t="s">
        <v>560</v>
      </c>
      <c r="F57" t="s">
        <v>561</v>
      </c>
      <c r="G57" t="s">
        <v>72</v>
      </c>
      <c r="H57" t="s">
        <v>15</v>
      </c>
      <c r="I57">
        <v>11</v>
      </c>
      <c r="J57">
        <v>13</v>
      </c>
      <c r="K57">
        <v>7</v>
      </c>
      <c r="L57" s="3">
        <f t="shared" si="3"/>
        <v>10.333333333333334</v>
      </c>
      <c r="M57">
        <f t="shared" si="4"/>
        <v>-6</v>
      </c>
      <c r="N57" s="10">
        <f t="shared" si="5"/>
        <v>-0.46153846153846156</v>
      </c>
    </row>
    <row r="58" spans="1:14" x14ac:dyDescent="0.25">
      <c r="A58" t="s">
        <v>122</v>
      </c>
      <c r="B58" s="1" t="s">
        <v>334</v>
      </c>
      <c r="C58" t="s">
        <v>335</v>
      </c>
      <c r="D58" t="s">
        <v>8</v>
      </c>
      <c r="E58" s="1" t="s">
        <v>336</v>
      </c>
      <c r="F58" t="s">
        <v>337</v>
      </c>
      <c r="G58" t="s">
        <v>338</v>
      </c>
      <c r="H58" t="s">
        <v>9</v>
      </c>
      <c r="I58">
        <v>13</v>
      </c>
      <c r="J58">
        <v>11</v>
      </c>
      <c r="K58">
        <v>6</v>
      </c>
      <c r="L58" s="3">
        <f t="shared" si="3"/>
        <v>10</v>
      </c>
      <c r="M58">
        <f t="shared" si="4"/>
        <v>-5</v>
      </c>
      <c r="N58" s="10">
        <f t="shared" si="5"/>
        <v>-0.45454545454545453</v>
      </c>
    </row>
    <row r="59" spans="1:14" x14ac:dyDescent="0.25">
      <c r="A59" t="s">
        <v>122</v>
      </c>
      <c r="B59" s="1" t="s">
        <v>51</v>
      </c>
      <c r="C59" t="s">
        <v>52</v>
      </c>
      <c r="D59" t="s">
        <v>13</v>
      </c>
      <c r="E59" s="1" t="s">
        <v>514</v>
      </c>
      <c r="F59" t="s">
        <v>515</v>
      </c>
      <c r="G59" t="s">
        <v>516</v>
      </c>
      <c r="H59" t="s">
        <v>10</v>
      </c>
      <c r="I59">
        <v>16</v>
      </c>
      <c r="J59">
        <v>7</v>
      </c>
      <c r="K59">
        <v>5</v>
      </c>
      <c r="L59" s="3">
        <f t="shared" si="3"/>
        <v>9.3333333333333339</v>
      </c>
      <c r="M59">
        <f t="shared" si="4"/>
        <v>-2</v>
      </c>
      <c r="N59" s="10">
        <f t="shared" si="5"/>
        <v>-0.2857142857142857</v>
      </c>
    </row>
    <row r="60" spans="1:14" x14ac:dyDescent="0.25">
      <c r="A60" t="s">
        <v>122</v>
      </c>
      <c r="B60" s="1" t="s">
        <v>57</v>
      </c>
      <c r="C60" t="s">
        <v>58</v>
      </c>
      <c r="D60" t="s">
        <v>13</v>
      </c>
      <c r="E60" s="1" t="s">
        <v>524</v>
      </c>
      <c r="F60" t="s">
        <v>525</v>
      </c>
      <c r="G60" t="s">
        <v>59</v>
      </c>
      <c r="H60" t="s">
        <v>94</v>
      </c>
      <c r="I60">
        <v>11</v>
      </c>
      <c r="J60">
        <v>11</v>
      </c>
      <c r="K60">
        <v>5</v>
      </c>
      <c r="L60" s="3">
        <f t="shared" si="3"/>
        <v>9</v>
      </c>
      <c r="M60">
        <f t="shared" si="4"/>
        <v>-6</v>
      </c>
      <c r="N60" s="10">
        <f t="shared" si="5"/>
        <v>-0.54545454545454541</v>
      </c>
    </row>
    <row r="61" spans="1:14" x14ac:dyDescent="0.25">
      <c r="A61" t="s">
        <v>122</v>
      </c>
      <c r="B61" s="1" t="s">
        <v>19</v>
      </c>
      <c r="C61" t="s">
        <v>20</v>
      </c>
      <c r="D61" t="s">
        <v>8</v>
      </c>
      <c r="E61" s="1" t="s">
        <v>169</v>
      </c>
      <c r="F61" t="s">
        <v>170</v>
      </c>
      <c r="G61" t="s">
        <v>171</v>
      </c>
      <c r="H61" t="s">
        <v>15</v>
      </c>
      <c r="I61">
        <v>0</v>
      </c>
      <c r="J61">
        <v>0</v>
      </c>
      <c r="K61">
        <v>26</v>
      </c>
      <c r="L61" s="3">
        <f t="shared" si="3"/>
        <v>8.6666666666666661</v>
      </c>
      <c r="M61">
        <f t="shared" si="4"/>
        <v>26</v>
      </c>
      <c r="N61" s="10" t="str">
        <f t="shared" si="5"/>
        <v xml:space="preserve"> </v>
      </c>
    </row>
    <row r="62" spans="1:14" x14ac:dyDescent="0.25">
      <c r="A62" t="s">
        <v>122</v>
      </c>
      <c r="B62" s="1" t="s">
        <v>46</v>
      </c>
      <c r="C62" t="s">
        <v>47</v>
      </c>
      <c r="D62" t="s">
        <v>8</v>
      </c>
      <c r="E62" s="1" t="s">
        <v>482</v>
      </c>
      <c r="F62" t="s">
        <v>483</v>
      </c>
      <c r="G62" t="s">
        <v>484</v>
      </c>
      <c r="H62" t="s">
        <v>94</v>
      </c>
      <c r="I62">
        <v>9</v>
      </c>
      <c r="J62">
        <v>7</v>
      </c>
      <c r="K62">
        <v>9</v>
      </c>
      <c r="L62" s="3">
        <f t="shared" si="3"/>
        <v>8.3333333333333339</v>
      </c>
      <c r="M62">
        <f t="shared" si="4"/>
        <v>2</v>
      </c>
      <c r="N62" s="10">
        <f t="shared" si="5"/>
        <v>0.2857142857142857</v>
      </c>
    </row>
    <row r="63" spans="1:14" x14ac:dyDescent="0.25">
      <c r="A63" t="s">
        <v>122</v>
      </c>
      <c r="B63" s="1" t="s">
        <v>69</v>
      </c>
      <c r="C63" t="s">
        <v>109</v>
      </c>
      <c r="D63" t="s">
        <v>13</v>
      </c>
      <c r="E63" s="1" t="s">
        <v>557</v>
      </c>
      <c r="F63" t="s">
        <v>558</v>
      </c>
      <c r="G63" t="s">
        <v>559</v>
      </c>
      <c r="H63" t="s">
        <v>15</v>
      </c>
      <c r="I63">
        <v>7</v>
      </c>
      <c r="J63">
        <v>9</v>
      </c>
      <c r="K63">
        <v>8</v>
      </c>
      <c r="L63" s="3">
        <f t="shared" si="3"/>
        <v>8</v>
      </c>
      <c r="M63">
        <f t="shared" si="4"/>
        <v>-1</v>
      </c>
      <c r="N63" s="10">
        <f t="shared" si="5"/>
        <v>-0.1111111111111111</v>
      </c>
    </row>
    <row r="64" spans="1:14" x14ac:dyDescent="0.25">
      <c r="A64" t="s">
        <v>122</v>
      </c>
      <c r="B64" s="1" t="s">
        <v>21</v>
      </c>
      <c r="C64" t="s">
        <v>22</v>
      </c>
      <c r="D64" t="s">
        <v>8</v>
      </c>
      <c r="E64" s="1" t="s">
        <v>182</v>
      </c>
      <c r="F64" t="s">
        <v>183</v>
      </c>
      <c r="G64" t="s">
        <v>184</v>
      </c>
      <c r="H64" t="s">
        <v>15</v>
      </c>
      <c r="I64">
        <v>6</v>
      </c>
      <c r="J64">
        <v>10</v>
      </c>
      <c r="K64">
        <v>7</v>
      </c>
      <c r="L64" s="3">
        <f t="shared" si="3"/>
        <v>7.666666666666667</v>
      </c>
      <c r="M64">
        <f t="shared" si="4"/>
        <v>-3</v>
      </c>
      <c r="N64" s="10">
        <f t="shared" si="5"/>
        <v>-0.3</v>
      </c>
    </row>
    <row r="65" spans="1:14" x14ac:dyDescent="0.25">
      <c r="A65" t="s">
        <v>122</v>
      </c>
      <c r="B65" s="1" t="s">
        <v>212</v>
      </c>
      <c r="C65" t="s">
        <v>213</v>
      </c>
      <c r="D65" t="s">
        <v>8</v>
      </c>
      <c r="E65" s="1" t="s">
        <v>220</v>
      </c>
      <c r="F65" t="s">
        <v>221</v>
      </c>
      <c r="G65" t="s">
        <v>222</v>
      </c>
      <c r="H65" t="s">
        <v>10</v>
      </c>
      <c r="I65">
        <v>14</v>
      </c>
      <c r="J65">
        <v>4</v>
      </c>
      <c r="K65">
        <v>5</v>
      </c>
      <c r="L65" s="3">
        <f t="shared" si="3"/>
        <v>7.666666666666667</v>
      </c>
      <c r="M65">
        <f t="shared" si="4"/>
        <v>1</v>
      </c>
      <c r="N65" s="10">
        <f t="shared" si="5"/>
        <v>0.25</v>
      </c>
    </row>
    <row r="66" spans="1:14" x14ac:dyDescent="0.25">
      <c r="A66" t="s">
        <v>122</v>
      </c>
      <c r="B66" s="1" t="s">
        <v>11</v>
      </c>
      <c r="C66" t="s">
        <v>12</v>
      </c>
      <c r="D66" t="s">
        <v>13</v>
      </c>
      <c r="E66" s="1" t="s">
        <v>144</v>
      </c>
      <c r="F66" t="s">
        <v>145</v>
      </c>
      <c r="G66" t="s">
        <v>16</v>
      </c>
      <c r="H66" t="s">
        <v>9</v>
      </c>
      <c r="I66">
        <v>16</v>
      </c>
      <c r="J66">
        <v>4</v>
      </c>
      <c r="K66">
        <v>2</v>
      </c>
      <c r="L66" s="3">
        <f t="shared" si="3"/>
        <v>7.333333333333333</v>
      </c>
      <c r="M66">
        <f t="shared" si="4"/>
        <v>-2</v>
      </c>
      <c r="N66" s="10">
        <f t="shared" si="5"/>
        <v>-0.5</v>
      </c>
    </row>
    <row r="67" spans="1:14" x14ac:dyDescent="0.25">
      <c r="A67" t="s">
        <v>122</v>
      </c>
      <c r="B67" s="1" t="s">
        <v>264</v>
      </c>
      <c r="C67" t="s">
        <v>265</v>
      </c>
      <c r="D67" t="s">
        <v>13</v>
      </c>
      <c r="E67" s="1" t="s">
        <v>266</v>
      </c>
      <c r="F67" t="s">
        <v>267</v>
      </c>
      <c r="G67" t="s">
        <v>268</v>
      </c>
      <c r="H67" t="s">
        <v>9</v>
      </c>
      <c r="I67">
        <v>8</v>
      </c>
      <c r="J67">
        <v>10</v>
      </c>
      <c r="K67">
        <v>4</v>
      </c>
      <c r="L67" s="3">
        <f t="shared" si="3"/>
        <v>7.333333333333333</v>
      </c>
      <c r="M67">
        <f t="shared" si="4"/>
        <v>-6</v>
      </c>
      <c r="N67" s="10">
        <f t="shared" si="5"/>
        <v>-0.6</v>
      </c>
    </row>
    <row r="68" spans="1:14" x14ac:dyDescent="0.25">
      <c r="A68" t="s">
        <v>122</v>
      </c>
      <c r="B68" s="1" t="s">
        <v>415</v>
      </c>
      <c r="C68" t="s">
        <v>416</v>
      </c>
      <c r="D68" t="s">
        <v>8</v>
      </c>
      <c r="E68" s="1" t="s">
        <v>420</v>
      </c>
      <c r="F68" t="s">
        <v>421</v>
      </c>
      <c r="G68" t="s">
        <v>419</v>
      </c>
      <c r="H68" t="s">
        <v>10</v>
      </c>
      <c r="I68">
        <v>0</v>
      </c>
      <c r="J68">
        <v>15</v>
      </c>
      <c r="K68">
        <v>7</v>
      </c>
      <c r="L68" s="3">
        <f t="shared" si="3"/>
        <v>7.333333333333333</v>
      </c>
      <c r="M68">
        <f t="shared" si="4"/>
        <v>-8</v>
      </c>
      <c r="N68" s="10">
        <f t="shared" si="5"/>
        <v>-0.53333333333333333</v>
      </c>
    </row>
    <row r="69" spans="1:14" x14ac:dyDescent="0.25">
      <c r="A69" t="s">
        <v>122</v>
      </c>
      <c r="B69" s="1" t="s">
        <v>60</v>
      </c>
      <c r="C69" t="s">
        <v>61</v>
      </c>
      <c r="D69" t="s">
        <v>13</v>
      </c>
      <c r="E69" s="1" t="s">
        <v>529</v>
      </c>
      <c r="F69" t="s">
        <v>530</v>
      </c>
      <c r="G69" t="s">
        <v>102</v>
      </c>
      <c r="H69" t="s">
        <v>9</v>
      </c>
      <c r="I69">
        <v>10</v>
      </c>
      <c r="J69">
        <v>8</v>
      </c>
      <c r="K69">
        <v>4</v>
      </c>
      <c r="L69" s="3">
        <f t="shared" si="3"/>
        <v>7.333333333333333</v>
      </c>
      <c r="M69">
        <f t="shared" si="4"/>
        <v>-4</v>
      </c>
      <c r="N69" s="10">
        <f t="shared" si="5"/>
        <v>-0.5</v>
      </c>
    </row>
    <row r="70" spans="1:14" x14ac:dyDescent="0.25">
      <c r="A70" t="s">
        <v>122</v>
      </c>
      <c r="B70" s="1" t="s">
        <v>17</v>
      </c>
      <c r="C70" t="s">
        <v>18</v>
      </c>
      <c r="D70" t="s">
        <v>8</v>
      </c>
      <c r="E70" s="1" t="s">
        <v>151</v>
      </c>
      <c r="F70" t="s">
        <v>152</v>
      </c>
      <c r="G70" t="s">
        <v>153</v>
      </c>
      <c r="H70" t="s">
        <v>10</v>
      </c>
      <c r="I70">
        <v>5</v>
      </c>
      <c r="J70">
        <v>10</v>
      </c>
      <c r="K70">
        <v>6</v>
      </c>
      <c r="L70" s="3">
        <f t="shared" si="3"/>
        <v>7</v>
      </c>
      <c r="M70">
        <f t="shared" si="4"/>
        <v>-4</v>
      </c>
      <c r="N70" s="10">
        <f t="shared" si="5"/>
        <v>-0.4</v>
      </c>
    </row>
    <row r="71" spans="1:14" x14ac:dyDescent="0.25">
      <c r="A71" t="s">
        <v>122</v>
      </c>
      <c r="B71" s="1" t="s">
        <v>212</v>
      </c>
      <c r="C71" t="s">
        <v>213</v>
      </c>
      <c r="D71" t="s">
        <v>8</v>
      </c>
      <c r="E71" s="1" t="s">
        <v>217</v>
      </c>
      <c r="F71" t="s">
        <v>218</v>
      </c>
      <c r="G71" t="s">
        <v>219</v>
      </c>
      <c r="H71" t="s">
        <v>10</v>
      </c>
      <c r="I71">
        <v>4</v>
      </c>
      <c r="J71">
        <v>2</v>
      </c>
      <c r="K71">
        <v>15</v>
      </c>
      <c r="L71" s="3">
        <f t="shared" ref="L71:L102" si="6">AVERAGE(I71:K71)</f>
        <v>7</v>
      </c>
      <c r="M71">
        <f t="shared" ref="M71:M102" si="7">K71-J71</f>
        <v>13</v>
      </c>
      <c r="N71" s="10">
        <f t="shared" ref="N71:N102" si="8">IF(J71 &gt; 0,M71/J71," ")</f>
        <v>6.5</v>
      </c>
    </row>
    <row r="72" spans="1:14" x14ac:dyDescent="0.25">
      <c r="A72" t="s">
        <v>122</v>
      </c>
      <c r="B72" s="1" t="s">
        <v>398</v>
      </c>
      <c r="C72" t="s">
        <v>399</v>
      </c>
      <c r="D72" t="s">
        <v>13</v>
      </c>
      <c r="E72" s="1" t="s">
        <v>400</v>
      </c>
      <c r="F72" t="s">
        <v>401</v>
      </c>
      <c r="G72" t="s">
        <v>399</v>
      </c>
      <c r="H72" t="s">
        <v>9</v>
      </c>
      <c r="I72">
        <v>8</v>
      </c>
      <c r="J72">
        <v>7</v>
      </c>
      <c r="K72">
        <v>6</v>
      </c>
      <c r="L72" s="3">
        <f t="shared" si="6"/>
        <v>7</v>
      </c>
      <c r="M72">
        <f t="shared" si="7"/>
        <v>-1</v>
      </c>
      <c r="N72" s="10">
        <f t="shared" si="8"/>
        <v>-0.14285714285714285</v>
      </c>
    </row>
    <row r="73" spans="1:14" x14ac:dyDescent="0.25">
      <c r="A73" t="s">
        <v>122</v>
      </c>
      <c r="B73" s="1" t="s">
        <v>407</v>
      </c>
      <c r="C73" t="s">
        <v>408</v>
      </c>
      <c r="D73" t="s">
        <v>8</v>
      </c>
      <c r="E73" s="1" t="s">
        <v>412</v>
      </c>
      <c r="F73" t="s">
        <v>413</v>
      </c>
      <c r="G73" t="s">
        <v>414</v>
      </c>
      <c r="H73" t="s">
        <v>94</v>
      </c>
      <c r="I73">
        <v>10</v>
      </c>
      <c r="J73">
        <v>9</v>
      </c>
      <c r="K73">
        <v>2</v>
      </c>
      <c r="L73" s="3">
        <f t="shared" si="6"/>
        <v>7</v>
      </c>
      <c r="M73">
        <f t="shared" si="7"/>
        <v>-7</v>
      </c>
      <c r="N73" s="10">
        <f t="shared" si="8"/>
        <v>-0.77777777777777779</v>
      </c>
    </row>
    <row r="74" spans="1:14" x14ac:dyDescent="0.25">
      <c r="A74" t="s">
        <v>122</v>
      </c>
      <c r="B74" s="1" t="s">
        <v>490</v>
      </c>
      <c r="C74" t="s">
        <v>491</v>
      </c>
      <c r="D74" t="s">
        <v>8</v>
      </c>
      <c r="E74" s="1" t="s">
        <v>492</v>
      </c>
      <c r="F74" t="s">
        <v>493</v>
      </c>
      <c r="G74" t="s">
        <v>494</v>
      </c>
      <c r="H74" t="s">
        <v>94</v>
      </c>
      <c r="I74">
        <v>11</v>
      </c>
      <c r="J74">
        <v>3</v>
      </c>
      <c r="K74">
        <v>7</v>
      </c>
      <c r="L74" s="3">
        <f t="shared" si="6"/>
        <v>7</v>
      </c>
      <c r="M74">
        <f t="shared" si="7"/>
        <v>4</v>
      </c>
      <c r="N74" s="10">
        <f t="shared" si="8"/>
        <v>1.3333333333333333</v>
      </c>
    </row>
    <row r="75" spans="1:14" x14ac:dyDescent="0.25">
      <c r="A75" t="s">
        <v>122</v>
      </c>
      <c r="B75" s="1" t="s">
        <v>415</v>
      </c>
      <c r="C75" t="s">
        <v>416</v>
      </c>
      <c r="D75" t="s">
        <v>8</v>
      </c>
      <c r="E75" s="1" t="s">
        <v>417</v>
      </c>
      <c r="F75" t="s">
        <v>418</v>
      </c>
      <c r="G75" t="s">
        <v>419</v>
      </c>
      <c r="H75" t="s">
        <v>9</v>
      </c>
      <c r="I75">
        <v>2</v>
      </c>
      <c r="J75">
        <v>14</v>
      </c>
      <c r="K75">
        <v>4</v>
      </c>
      <c r="L75" s="3">
        <f t="shared" si="6"/>
        <v>6.666666666666667</v>
      </c>
      <c r="M75">
        <f t="shared" si="7"/>
        <v>-10</v>
      </c>
      <c r="N75" s="10">
        <f t="shared" si="8"/>
        <v>-0.7142857142857143</v>
      </c>
    </row>
    <row r="76" spans="1:14" x14ac:dyDescent="0.25">
      <c r="A76" t="s">
        <v>122</v>
      </c>
      <c r="B76" s="1" t="s">
        <v>43</v>
      </c>
      <c r="C76" t="s">
        <v>44</v>
      </c>
      <c r="D76" t="s">
        <v>8</v>
      </c>
      <c r="E76" s="1" t="s">
        <v>462</v>
      </c>
      <c r="F76" t="s">
        <v>463</v>
      </c>
      <c r="G76" t="s">
        <v>464</v>
      </c>
      <c r="H76" t="s">
        <v>15</v>
      </c>
      <c r="I76">
        <v>10</v>
      </c>
      <c r="J76">
        <v>4</v>
      </c>
      <c r="K76">
        <v>6</v>
      </c>
      <c r="L76" s="3">
        <f t="shared" si="6"/>
        <v>6.666666666666667</v>
      </c>
      <c r="M76">
        <f t="shared" si="7"/>
        <v>2</v>
      </c>
      <c r="N76" s="10">
        <f t="shared" si="8"/>
        <v>0.5</v>
      </c>
    </row>
    <row r="77" spans="1:14" x14ac:dyDescent="0.25">
      <c r="A77" t="s">
        <v>122</v>
      </c>
      <c r="B77" s="1" t="s">
        <v>131</v>
      </c>
      <c r="C77" t="s">
        <v>132</v>
      </c>
      <c r="D77" t="s">
        <v>8</v>
      </c>
      <c r="E77" s="1" t="s">
        <v>133</v>
      </c>
      <c r="F77" t="s">
        <v>134</v>
      </c>
      <c r="G77" t="s">
        <v>135</v>
      </c>
      <c r="H77" t="s">
        <v>9</v>
      </c>
      <c r="I77">
        <v>7</v>
      </c>
      <c r="J77">
        <v>5</v>
      </c>
      <c r="K77">
        <v>7</v>
      </c>
      <c r="L77" s="3">
        <f t="shared" si="6"/>
        <v>6.333333333333333</v>
      </c>
      <c r="M77">
        <f t="shared" si="7"/>
        <v>2</v>
      </c>
      <c r="N77" s="10">
        <f t="shared" si="8"/>
        <v>0.4</v>
      </c>
    </row>
    <row r="78" spans="1:14" x14ac:dyDescent="0.25">
      <c r="A78" t="s">
        <v>122</v>
      </c>
      <c r="B78" s="1" t="s">
        <v>32</v>
      </c>
      <c r="C78" t="s">
        <v>33</v>
      </c>
      <c r="D78" t="s">
        <v>13</v>
      </c>
      <c r="E78" s="1" t="s">
        <v>317</v>
      </c>
      <c r="F78" t="s">
        <v>318</v>
      </c>
      <c r="G78" t="s">
        <v>33</v>
      </c>
      <c r="H78" t="s">
        <v>9</v>
      </c>
      <c r="I78">
        <v>10</v>
      </c>
      <c r="J78">
        <v>7</v>
      </c>
      <c r="K78">
        <v>2</v>
      </c>
      <c r="L78" s="3">
        <f t="shared" si="6"/>
        <v>6.333333333333333</v>
      </c>
      <c r="M78">
        <f t="shared" si="7"/>
        <v>-5</v>
      </c>
      <c r="N78" s="10">
        <f t="shared" si="8"/>
        <v>-0.7142857142857143</v>
      </c>
    </row>
    <row r="79" spans="1:14" x14ac:dyDescent="0.25">
      <c r="A79" t="s">
        <v>122</v>
      </c>
      <c r="B79" s="1" t="s">
        <v>582</v>
      </c>
      <c r="C79" t="s">
        <v>583</v>
      </c>
      <c r="D79" t="s">
        <v>8</v>
      </c>
      <c r="E79" s="1" t="s">
        <v>587</v>
      </c>
      <c r="F79" t="s">
        <v>590</v>
      </c>
      <c r="G79" t="s">
        <v>589</v>
      </c>
      <c r="H79" t="s">
        <v>10</v>
      </c>
      <c r="I79">
        <v>4</v>
      </c>
      <c r="J79">
        <v>7</v>
      </c>
      <c r="K79">
        <v>8</v>
      </c>
      <c r="L79" s="3">
        <f t="shared" si="6"/>
        <v>6.333333333333333</v>
      </c>
      <c r="M79">
        <f t="shared" si="7"/>
        <v>1</v>
      </c>
      <c r="N79" s="10">
        <f t="shared" si="8"/>
        <v>0.14285714285714285</v>
      </c>
    </row>
    <row r="80" spans="1:14" x14ac:dyDescent="0.25">
      <c r="A80" t="s">
        <v>122</v>
      </c>
      <c r="B80" s="1" t="s">
        <v>112</v>
      </c>
      <c r="C80" t="s">
        <v>113</v>
      </c>
      <c r="D80" t="s">
        <v>13</v>
      </c>
      <c r="E80" s="1" t="s">
        <v>635</v>
      </c>
      <c r="F80" t="s">
        <v>105</v>
      </c>
      <c r="G80" t="s">
        <v>636</v>
      </c>
      <c r="H80" t="s">
        <v>28</v>
      </c>
      <c r="I80">
        <v>17</v>
      </c>
      <c r="J80">
        <v>0</v>
      </c>
      <c r="K80">
        <v>2</v>
      </c>
      <c r="L80" s="3">
        <f t="shared" si="6"/>
        <v>6.333333333333333</v>
      </c>
      <c r="M80">
        <f t="shared" si="7"/>
        <v>2</v>
      </c>
      <c r="N80" s="10" t="str">
        <f t="shared" si="8"/>
        <v xml:space="preserve"> </v>
      </c>
    </row>
    <row r="81" spans="1:14" x14ac:dyDescent="0.25">
      <c r="A81" t="s">
        <v>122</v>
      </c>
      <c r="B81" s="1" t="s">
        <v>291</v>
      </c>
      <c r="C81" t="s">
        <v>292</v>
      </c>
      <c r="D81" t="s">
        <v>8</v>
      </c>
      <c r="E81" s="1" t="s">
        <v>296</v>
      </c>
      <c r="F81" t="s">
        <v>297</v>
      </c>
      <c r="G81" t="s">
        <v>298</v>
      </c>
      <c r="H81" t="s">
        <v>10</v>
      </c>
      <c r="I81">
        <v>0</v>
      </c>
      <c r="J81">
        <v>0</v>
      </c>
      <c r="K81">
        <v>18</v>
      </c>
      <c r="L81" s="3">
        <f t="shared" si="6"/>
        <v>6</v>
      </c>
      <c r="M81">
        <f t="shared" si="7"/>
        <v>18</v>
      </c>
      <c r="N81" s="10" t="str">
        <f t="shared" si="8"/>
        <v xml:space="preserve"> </v>
      </c>
    </row>
    <row r="82" spans="1:14" x14ac:dyDescent="0.25">
      <c r="A82" t="s">
        <v>122</v>
      </c>
      <c r="B82" s="1" t="s">
        <v>582</v>
      </c>
      <c r="C82" t="s">
        <v>583</v>
      </c>
      <c r="D82" t="s">
        <v>8</v>
      </c>
      <c r="E82" s="1" t="s">
        <v>584</v>
      </c>
      <c r="F82" t="s">
        <v>585</v>
      </c>
      <c r="G82" t="s">
        <v>586</v>
      </c>
      <c r="H82" t="s">
        <v>9</v>
      </c>
      <c r="I82">
        <v>9</v>
      </c>
      <c r="J82">
        <v>6</v>
      </c>
      <c r="K82">
        <v>3</v>
      </c>
      <c r="L82" s="3">
        <f t="shared" si="6"/>
        <v>6</v>
      </c>
      <c r="M82">
        <f t="shared" si="7"/>
        <v>-3</v>
      </c>
      <c r="N82" s="10">
        <f t="shared" si="8"/>
        <v>-0.5</v>
      </c>
    </row>
    <row r="83" spans="1:14" x14ac:dyDescent="0.25">
      <c r="A83" t="s">
        <v>122</v>
      </c>
      <c r="B83" s="1" t="s">
        <v>531</v>
      </c>
      <c r="C83" t="s">
        <v>532</v>
      </c>
      <c r="D83" t="s">
        <v>13</v>
      </c>
      <c r="E83" s="1" t="s">
        <v>533</v>
      </c>
      <c r="F83" t="s">
        <v>534</v>
      </c>
      <c r="G83" t="s">
        <v>535</v>
      </c>
      <c r="H83" t="s">
        <v>15</v>
      </c>
      <c r="I83">
        <v>9</v>
      </c>
      <c r="J83">
        <v>5</v>
      </c>
      <c r="K83">
        <v>3</v>
      </c>
      <c r="L83" s="3">
        <f t="shared" si="6"/>
        <v>5.666666666666667</v>
      </c>
      <c r="M83">
        <f t="shared" si="7"/>
        <v>-2</v>
      </c>
      <c r="N83" s="10">
        <f t="shared" si="8"/>
        <v>-0.4</v>
      </c>
    </row>
    <row r="84" spans="1:14" x14ac:dyDescent="0.25">
      <c r="A84" t="s">
        <v>122</v>
      </c>
      <c r="B84" s="1" t="s">
        <v>291</v>
      </c>
      <c r="C84" t="s">
        <v>292</v>
      </c>
      <c r="D84" t="s">
        <v>8</v>
      </c>
      <c r="E84" s="1" t="s">
        <v>296</v>
      </c>
      <c r="F84" t="s">
        <v>299</v>
      </c>
      <c r="G84" t="s">
        <v>300</v>
      </c>
      <c r="H84" t="s">
        <v>10</v>
      </c>
      <c r="I84">
        <v>1</v>
      </c>
      <c r="J84">
        <v>15</v>
      </c>
      <c r="K84">
        <v>0</v>
      </c>
      <c r="L84" s="3">
        <f t="shared" si="6"/>
        <v>5.333333333333333</v>
      </c>
      <c r="M84">
        <f t="shared" si="7"/>
        <v>-15</v>
      </c>
      <c r="N84" s="10">
        <f t="shared" si="8"/>
        <v>-1</v>
      </c>
    </row>
    <row r="85" spans="1:14" x14ac:dyDescent="0.25">
      <c r="A85" t="s">
        <v>122</v>
      </c>
      <c r="B85" s="1" t="s">
        <v>76</v>
      </c>
      <c r="C85" t="s">
        <v>77</v>
      </c>
      <c r="D85" t="s">
        <v>13</v>
      </c>
      <c r="E85" s="1" t="s">
        <v>568</v>
      </c>
      <c r="F85" t="s">
        <v>569</v>
      </c>
      <c r="G85" t="s">
        <v>78</v>
      </c>
      <c r="H85" t="s">
        <v>15</v>
      </c>
      <c r="I85">
        <v>7</v>
      </c>
      <c r="J85">
        <v>4</v>
      </c>
      <c r="K85">
        <v>5</v>
      </c>
      <c r="L85" s="3">
        <f t="shared" si="6"/>
        <v>5.333333333333333</v>
      </c>
      <c r="M85">
        <f t="shared" si="7"/>
        <v>1</v>
      </c>
      <c r="N85" s="10">
        <f t="shared" si="8"/>
        <v>0.25</v>
      </c>
    </row>
    <row r="86" spans="1:14" x14ac:dyDescent="0.25">
      <c r="A86" t="s">
        <v>122</v>
      </c>
      <c r="B86" s="1" t="s">
        <v>70</v>
      </c>
      <c r="C86" t="s">
        <v>71</v>
      </c>
      <c r="D86" t="s">
        <v>13</v>
      </c>
      <c r="E86" s="1" t="s">
        <v>562</v>
      </c>
      <c r="F86" t="s">
        <v>563</v>
      </c>
      <c r="G86" t="s">
        <v>71</v>
      </c>
      <c r="H86" t="s">
        <v>9</v>
      </c>
      <c r="I86">
        <v>6</v>
      </c>
      <c r="J86">
        <v>6</v>
      </c>
      <c r="K86">
        <v>3</v>
      </c>
      <c r="L86" s="3">
        <f t="shared" si="6"/>
        <v>5</v>
      </c>
      <c r="M86">
        <f t="shared" si="7"/>
        <v>-3</v>
      </c>
      <c r="N86" s="10">
        <f t="shared" si="8"/>
        <v>-0.5</v>
      </c>
    </row>
    <row r="87" spans="1:14" x14ac:dyDescent="0.25">
      <c r="A87" t="s">
        <v>122</v>
      </c>
      <c r="B87" s="1" t="s">
        <v>32</v>
      </c>
      <c r="C87" t="s">
        <v>33</v>
      </c>
      <c r="D87" t="s">
        <v>13</v>
      </c>
      <c r="E87" s="1" t="s">
        <v>315</v>
      </c>
      <c r="F87" t="s">
        <v>316</v>
      </c>
      <c r="G87" t="s">
        <v>106</v>
      </c>
      <c r="H87" t="s">
        <v>15</v>
      </c>
      <c r="I87">
        <v>3</v>
      </c>
      <c r="J87">
        <v>4</v>
      </c>
      <c r="K87">
        <v>7</v>
      </c>
      <c r="L87" s="3">
        <f t="shared" si="6"/>
        <v>4.666666666666667</v>
      </c>
      <c r="M87">
        <f t="shared" si="7"/>
        <v>3</v>
      </c>
      <c r="N87" s="10">
        <f t="shared" si="8"/>
        <v>0.75</v>
      </c>
    </row>
    <row r="88" spans="1:14" x14ac:dyDescent="0.25">
      <c r="A88" t="s">
        <v>122</v>
      </c>
      <c r="B88" s="1" t="s">
        <v>36</v>
      </c>
      <c r="C88" t="s">
        <v>37</v>
      </c>
      <c r="D88" t="s">
        <v>13</v>
      </c>
      <c r="E88" s="1" t="s">
        <v>371</v>
      </c>
      <c r="F88" t="s">
        <v>372</v>
      </c>
      <c r="G88" t="s">
        <v>373</v>
      </c>
      <c r="H88" t="s">
        <v>9</v>
      </c>
      <c r="I88">
        <v>4</v>
      </c>
      <c r="J88">
        <v>8</v>
      </c>
      <c r="K88">
        <v>2</v>
      </c>
      <c r="L88" s="3">
        <f t="shared" si="6"/>
        <v>4.666666666666667</v>
      </c>
      <c r="M88">
        <f t="shared" si="7"/>
        <v>-6</v>
      </c>
      <c r="N88" s="10">
        <f t="shared" si="8"/>
        <v>-0.75</v>
      </c>
    </row>
    <row r="89" spans="1:14" x14ac:dyDescent="0.25">
      <c r="A89" t="s">
        <v>122</v>
      </c>
      <c r="B89" s="1" t="s">
        <v>434</v>
      </c>
      <c r="C89" t="s">
        <v>435</v>
      </c>
      <c r="D89" t="s">
        <v>8</v>
      </c>
      <c r="E89" s="1" t="s">
        <v>440</v>
      </c>
      <c r="F89" t="s">
        <v>441</v>
      </c>
      <c r="G89" t="s">
        <v>438</v>
      </c>
      <c r="H89" t="s">
        <v>10</v>
      </c>
      <c r="I89">
        <v>0</v>
      </c>
      <c r="J89">
        <v>14</v>
      </c>
      <c r="K89">
        <v>0</v>
      </c>
      <c r="L89" s="3">
        <f t="shared" si="6"/>
        <v>4.666666666666667</v>
      </c>
      <c r="M89">
        <f t="shared" si="7"/>
        <v>-14</v>
      </c>
      <c r="N89" s="10">
        <f t="shared" si="8"/>
        <v>-1</v>
      </c>
    </row>
    <row r="90" spans="1:14" x14ac:dyDescent="0.25">
      <c r="A90" t="s">
        <v>122</v>
      </c>
      <c r="B90" s="1" t="s">
        <v>539</v>
      </c>
      <c r="C90" t="s">
        <v>540</v>
      </c>
      <c r="D90" t="s">
        <v>13</v>
      </c>
      <c r="E90" s="1" t="s">
        <v>541</v>
      </c>
      <c r="F90" t="s">
        <v>542</v>
      </c>
      <c r="G90" t="s">
        <v>543</v>
      </c>
      <c r="H90" t="s">
        <v>9</v>
      </c>
      <c r="I90">
        <v>6</v>
      </c>
      <c r="J90">
        <v>7</v>
      </c>
      <c r="K90">
        <v>1</v>
      </c>
      <c r="L90" s="3">
        <f t="shared" si="6"/>
        <v>4.666666666666667</v>
      </c>
      <c r="M90">
        <f t="shared" si="7"/>
        <v>-6</v>
      </c>
      <c r="N90" s="10">
        <f t="shared" si="8"/>
        <v>-0.8571428571428571</v>
      </c>
    </row>
    <row r="91" spans="1:14" x14ac:dyDescent="0.25">
      <c r="A91" t="s">
        <v>122</v>
      </c>
      <c r="B91" s="1" t="s">
        <v>34</v>
      </c>
      <c r="C91" t="s">
        <v>35</v>
      </c>
      <c r="D91" t="s">
        <v>13</v>
      </c>
      <c r="E91" s="1" t="s">
        <v>331</v>
      </c>
      <c r="F91" t="s">
        <v>332</v>
      </c>
      <c r="G91" t="s">
        <v>333</v>
      </c>
      <c r="H91" t="s">
        <v>10</v>
      </c>
      <c r="I91">
        <v>4</v>
      </c>
      <c r="J91">
        <v>4</v>
      </c>
      <c r="K91">
        <v>5</v>
      </c>
      <c r="L91" s="3">
        <f t="shared" si="6"/>
        <v>4.333333333333333</v>
      </c>
      <c r="M91">
        <f t="shared" si="7"/>
        <v>1</v>
      </c>
      <c r="N91" s="10">
        <f t="shared" si="8"/>
        <v>0.25</v>
      </c>
    </row>
    <row r="92" spans="1:14" x14ac:dyDescent="0.25">
      <c r="A92" t="s">
        <v>122</v>
      </c>
      <c r="B92" s="1" t="s">
        <v>38</v>
      </c>
      <c r="C92" t="s">
        <v>39</v>
      </c>
      <c r="D92" t="s">
        <v>8</v>
      </c>
      <c r="E92" s="1" t="s">
        <v>390</v>
      </c>
      <c r="F92" t="s">
        <v>391</v>
      </c>
      <c r="G92" t="s">
        <v>392</v>
      </c>
      <c r="H92" t="s">
        <v>94</v>
      </c>
      <c r="I92">
        <v>5</v>
      </c>
      <c r="J92">
        <v>5</v>
      </c>
      <c r="K92">
        <v>3</v>
      </c>
      <c r="L92" s="3">
        <f t="shared" si="6"/>
        <v>4.333333333333333</v>
      </c>
      <c r="M92">
        <f t="shared" si="7"/>
        <v>-2</v>
      </c>
      <c r="N92" s="10">
        <f t="shared" si="8"/>
        <v>-0.4</v>
      </c>
    </row>
    <row r="93" spans="1:14" x14ac:dyDescent="0.25">
      <c r="A93" t="s">
        <v>122</v>
      </c>
      <c r="B93" s="1" t="s">
        <v>107</v>
      </c>
      <c r="C93" t="s">
        <v>108</v>
      </c>
      <c r="D93" t="s">
        <v>13</v>
      </c>
      <c r="E93" s="1" t="s">
        <v>396</v>
      </c>
      <c r="F93" t="s">
        <v>397</v>
      </c>
      <c r="G93" t="s">
        <v>108</v>
      </c>
      <c r="H93" t="s">
        <v>9</v>
      </c>
      <c r="I93">
        <v>7</v>
      </c>
      <c r="J93">
        <v>4</v>
      </c>
      <c r="K93">
        <v>2</v>
      </c>
      <c r="L93" s="3">
        <f t="shared" si="6"/>
        <v>4.333333333333333</v>
      </c>
      <c r="M93">
        <f t="shared" si="7"/>
        <v>-2</v>
      </c>
      <c r="N93" s="10">
        <f t="shared" si="8"/>
        <v>-0.5</v>
      </c>
    </row>
    <row r="94" spans="1:14" x14ac:dyDescent="0.25">
      <c r="A94" t="s">
        <v>122</v>
      </c>
      <c r="B94" s="1" t="s">
        <v>123</v>
      </c>
      <c r="C94" t="s">
        <v>124</v>
      </c>
      <c r="D94" t="s">
        <v>8</v>
      </c>
      <c r="E94" s="1" t="s">
        <v>128</v>
      </c>
      <c r="F94" t="s">
        <v>129</v>
      </c>
      <c r="G94" t="s">
        <v>130</v>
      </c>
      <c r="H94" t="s">
        <v>94</v>
      </c>
      <c r="I94">
        <v>0</v>
      </c>
      <c r="J94">
        <v>4</v>
      </c>
      <c r="K94">
        <v>8</v>
      </c>
      <c r="L94" s="3">
        <f t="shared" si="6"/>
        <v>4</v>
      </c>
      <c r="M94">
        <f t="shared" si="7"/>
        <v>4</v>
      </c>
      <c r="N94" s="10">
        <f t="shared" si="8"/>
        <v>1</v>
      </c>
    </row>
    <row r="95" spans="1:14" x14ac:dyDescent="0.25">
      <c r="A95" t="s">
        <v>122</v>
      </c>
      <c r="B95" s="1" t="s">
        <v>48</v>
      </c>
      <c r="C95" t="s">
        <v>49</v>
      </c>
      <c r="D95" t="s">
        <v>13</v>
      </c>
      <c r="E95" s="1" t="s">
        <v>507</v>
      </c>
      <c r="F95" t="s">
        <v>508</v>
      </c>
      <c r="G95" t="s">
        <v>49</v>
      </c>
      <c r="H95" t="s">
        <v>9</v>
      </c>
      <c r="I95">
        <v>4</v>
      </c>
      <c r="J95">
        <v>5</v>
      </c>
      <c r="K95">
        <v>3</v>
      </c>
      <c r="L95" s="3">
        <f t="shared" si="6"/>
        <v>4</v>
      </c>
      <c r="M95">
        <f t="shared" si="7"/>
        <v>-2</v>
      </c>
      <c r="N95" s="10">
        <f t="shared" si="8"/>
        <v>-0.4</v>
      </c>
    </row>
    <row r="96" spans="1:14" x14ac:dyDescent="0.25">
      <c r="A96" t="s">
        <v>122</v>
      </c>
      <c r="B96" s="1" t="s">
        <v>110</v>
      </c>
      <c r="C96" t="s">
        <v>111</v>
      </c>
      <c r="D96" t="s">
        <v>13</v>
      </c>
      <c r="E96" s="1" t="s">
        <v>631</v>
      </c>
      <c r="F96" t="s">
        <v>105</v>
      </c>
      <c r="G96" t="s">
        <v>632</v>
      </c>
      <c r="H96" t="s">
        <v>28</v>
      </c>
      <c r="I96">
        <v>0</v>
      </c>
      <c r="J96">
        <v>0</v>
      </c>
      <c r="K96">
        <v>12</v>
      </c>
      <c r="L96" s="3">
        <f t="shared" si="6"/>
        <v>4</v>
      </c>
      <c r="M96">
        <f t="shared" si="7"/>
        <v>12</v>
      </c>
      <c r="N96" s="10" t="str">
        <f t="shared" si="8"/>
        <v xml:space="preserve"> </v>
      </c>
    </row>
    <row r="97" spans="1:14" x14ac:dyDescent="0.25">
      <c r="A97" t="s">
        <v>122</v>
      </c>
      <c r="B97" s="1" t="s">
        <v>226</v>
      </c>
      <c r="C97" t="s">
        <v>227</v>
      </c>
      <c r="D97" t="s">
        <v>8</v>
      </c>
      <c r="E97" s="1" t="s">
        <v>228</v>
      </c>
      <c r="F97" t="s">
        <v>229</v>
      </c>
      <c r="G97" t="s">
        <v>230</v>
      </c>
      <c r="H97" t="s">
        <v>10</v>
      </c>
      <c r="I97">
        <v>3</v>
      </c>
      <c r="J97">
        <v>1</v>
      </c>
      <c r="K97">
        <v>7</v>
      </c>
      <c r="L97" s="3">
        <f t="shared" si="6"/>
        <v>3.6666666666666665</v>
      </c>
      <c r="M97">
        <f t="shared" si="7"/>
        <v>6</v>
      </c>
      <c r="N97" s="10">
        <f t="shared" si="8"/>
        <v>6</v>
      </c>
    </row>
    <row r="98" spans="1:14" x14ac:dyDescent="0.25">
      <c r="A98" t="s">
        <v>122</v>
      </c>
      <c r="B98" s="1" t="s">
        <v>29</v>
      </c>
      <c r="C98" t="s">
        <v>30</v>
      </c>
      <c r="D98" t="s">
        <v>13</v>
      </c>
      <c r="E98" s="1" t="s">
        <v>313</v>
      </c>
      <c r="F98" t="s">
        <v>314</v>
      </c>
      <c r="G98" t="s">
        <v>31</v>
      </c>
      <c r="H98" t="s">
        <v>15</v>
      </c>
      <c r="I98">
        <v>6</v>
      </c>
      <c r="J98">
        <v>3</v>
      </c>
      <c r="K98">
        <v>2</v>
      </c>
      <c r="L98" s="3">
        <f t="shared" si="6"/>
        <v>3.6666666666666665</v>
      </c>
      <c r="M98">
        <f t="shared" si="7"/>
        <v>-1</v>
      </c>
      <c r="N98" s="10">
        <f t="shared" si="8"/>
        <v>-0.33333333333333331</v>
      </c>
    </row>
    <row r="99" spans="1:14" x14ac:dyDescent="0.25">
      <c r="A99" t="s">
        <v>122</v>
      </c>
      <c r="B99" s="1" t="s">
        <v>360</v>
      </c>
      <c r="C99" t="s">
        <v>361</v>
      </c>
      <c r="D99" t="s">
        <v>13</v>
      </c>
      <c r="E99" s="1" t="s">
        <v>362</v>
      </c>
      <c r="F99" t="s">
        <v>363</v>
      </c>
      <c r="G99" t="s">
        <v>364</v>
      </c>
      <c r="H99" t="s">
        <v>15</v>
      </c>
      <c r="I99">
        <v>5</v>
      </c>
      <c r="J99">
        <v>2</v>
      </c>
      <c r="K99">
        <v>4</v>
      </c>
      <c r="L99" s="3">
        <f t="shared" si="6"/>
        <v>3.6666666666666665</v>
      </c>
      <c r="M99">
        <f t="shared" si="7"/>
        <v>2</v>
      </c>
      <c r="N99" s="10">
        <f t="shared" si="8"/>
        <v>1</v>
      </c>
    </row>
    <row r="100" spans="1:14" x14ac:dyDescent="0.25">
      <c r="A100" t="s">
        <v>122</v>
      </c>
      <c r="B100" s="1" t="s">
        <v>54</v>
      </c>
      <c r="C100" t="s">
        <v>55</v>
      </c>
      <c r="D100" t="s">
        <v>13</v>
      </c>
      <c r="E100" s="1" t="s">
        <v>520</v>
      </c>
      <c r="F100" t="s">
        <v>521</v>
      </c>
      <c r="G100" t="s">
        <v>56</v>
      </c>
      <c r="H100" t="s">
        <v>15</v>
      </c>
      <c r="I100">
        <v>4</v>
      </c>
      <c r="J100">
        <v>4</v>
      </c>
      <c r="K100">
        <v>3</v>
      </c>
      <c r="L100" s="3">
        <f t="shared" si="6"/>
        <v>3.6666666666666665</v>
      </c>
      <c r="M100">
        <f t="shared" si="7"/>
        <v>-1</v>
      </c>
      <c r="N100" s="10">
        <f t="shared" si="8"/>
        <v>-0.25</v>
      </c>
    </row>
    <row r="101" spans="1:14" x14ac:dyDescent="0.25">
      <c r="A101" t="s">
        <v>122</v>
      </c>
      <c r="B101" s="1" t="s">
        <v>34</v>
      </c>
      <c r="C101" t="s">
        <v>35</v>
      </c>
      <c r="D101" t="s">
        <v>13</v>
      </c>
      <c r="E101" s="1" t="s">
        <v>328</v>
      </c>
      <c r="F101" t="s">
        <v>329</v>
      </c>
      <c r="G101" t="s">
        <v>330</v>
      </c>
      <c r="H101" t="s">
        <v>9</v>
      </c>
      <c r="I101">
        <v>5</v>
      </c>
      <c r="J101">
        <v>3</v>
      </c>
      <c r="K101">
        <v>2</v>
      </c>
      <c r="L101" s="3">
        <f t="shared" si="6"/>
        <v>3.3333333333333335</v>
      </c>
      <c r="M101">
        <f t="shared" si="7"/>
        <v>-1</v>
      </c>
      <c r="N101" s="10">
        <f t="shared" si="8"/>
        <v>-0.33333333333333331</v>
      </c>
    </row>
    <row r="102" spans="1:14" x14ac:dyDescent="0.25">
      <c r="A102" t="s">
        <v>122</v>
      </c>
      <c r="B102" s="1" t="s">
        <v>434</v>
      </c>
      <c r="C102" t="s">
        <v>435</v>
      </c>
      <c r="D102" t="s">
        <v>8</v>
      </c>
      <c r="E102" s="1" t="s">
        <v>436</v>
      </c>
      <c r="F102" t="s">
        <v>437</v>
      </c>
      <c r="G102" t="s">
        <v>438</v>
      </c>
      <c r="H102" t="s">
        <v>9</v>
      </c>
      <c r="I102">
        <v>0</v>
      </c>
      <c r="J102">
        <v>10</v>
      </c>
      <c r="K102">
        <v>0</v>
      </c>
      <c r="L102" s="3">
        <f t="shared" si="6"/>
        <v>3.3333333333333335</v>
      </c>
      <c r="M102">
        <f t="shared" si="7"/>
        <v>-10</v>
      </c>
      <c r="N102" s="10">
        <f t="shared" si="8"/>
        <v>-1</v>
      </c>
    </row>
    <row r="103" spans="1:14" x14ac:dyDescent="0.25">
      <c r="A103" t="s">
        <v>122</v>
      </c>
      <c r="B103" s="1" t="s">
        <v>434</v>
      </c>
      <c r="C103" t="s">
        <v>435</v>
      </c>
      <c r="D103" t="s">
        <v>8</v>
      </c>
      <c r="E103" s="1" t="s">
        <v>440</v>
      </c>
      <c r="F103" t="s">
        <v>442</v>
      </c>
      <c r="G103" t="s">
        <v>438</v>
      </c>
      <c r="H103" t="s">
        <v>10</v>
      </c>
      <c r="I103">
        <v>1</v>
      </c>
      <c r="J103">
        <v>0</v>
      </c>
      <c r="K103">
        <v>9</v>
      </c>
      <c r="L103" s="3">
        <f t="shared" ref="L103:L134" si="9">AVERAGE(I103:K103)</f>
        <v>3.3333333333333335</v>
      </c>
      <c r="M103">
        <f t="shared" ref="M103:M134" si="10">K103-J103</f>
        <v>9</v>
      </c>
      <c r="N103" s="10" t="str">
        <f t="shared" ref="N103:N134" si="11">IF(J103 &gt; 0,M103/J103," ")</f>
        <v xml:space="preserve"> </v>
      </c>
    </row>
    <row r="104" spans="1:14" x14ac:dyDescent="0.25">
      <c r="A104" t="s">
        <v>122</v>
      </c>
      <c r="B104" s="1" t="s">
        <v>449</v>
      </c>
      <c r="C104" t="s">
        <v>450</v>
      </c>
      <c r="D104" t="s">
        <v>8</v>
      </c>
      <c r="E104" s="1" t="s">
        <v>453</v>
      </c>
      <c r="F104" t="s">
        <v>454</v>
      </c>
      <c r="G104" t="s">
        <v>450</v>
      </c>
      <c r="H104" t="s">
        <v>10</v>
      </c>
      <c r="I104">
        <v>4</v>
      </c>
      <c r="J104">
        <v>4</v>
      </c>
      <c r="K104">
        <v>2</v>
      </c>
      <c r="L104" s="3">
        <f t="shared" si="9"/>
        <v>3.3333333333333335</v>
      </c>
      <c r="M104">
        <f t="shared" si="10"/>
        <v>-2</v>
      </c>
      <c r="N104" s="10">
        <f t="shared" si="11"/>
        <v>-0.5</v>
      </c>
    </row>
    <row r="105" spans="1:14" x14ac:dyDescent="0.25">
      <c r="A105" t="s">
        <v>122</v>
      </c>
      <c r="B105" s="1" t="s">
        <v>455</v>
      </c>
      <c r="C105" t="s">
        <v>456</v>
      </c>
      <c r="D105" t="s">
        <v>8</v>
      </c>
      <c r="E105" s="1" t="s">
        <v>457</v>
      </c>
      <c r="F105" t="s">
        <v>458</v>
      </c>
      <c r="G105" t="s">
        <v>459</v>
      </c>
      <c r="H105" t="s">
        <v>94</v>
      </c>
      <c r="I105">
        <v>0</v>
      </c>
      <c r="J105">
        <v>0</v>
      </c>
      <c r="K105">
        <v>10</v>
      </c>
      <c r="L105" s="3">
        <f t="shared" si="9"/>
        <v>3.3333333333333335</v>
      </c>
      <c r="M105">
        <f t="shared" si="10"/>
        <v>10</v>
      </c>
      <c r="N105" s="10" t="str">
        <f t="shared" si="11"/>
        <v xml:space="preserve"> </v>
      </c>
    </row>
    <row r="106" spans="1:14" x14ac:dyDescent="0.25">
      <c r="A106" t="s">
        <v>122</v>
      </c>
      <c r="B106" s="1" t="s">
        <v>606</v>
      </c>
      <c r="C106" t="s">
        <v>85</v>
      </c>
      <c r="D106" t="s">
        <v>13</v>
      </c>
      <c r="E106" s="1" t="s">
        <v>607</v>
      </c>
      <c r="F106" t="s">
        <v>608</v>
      </c>
      <c r="G106" t="s">
        <v>609</v>
      </c>
      <c r="H106" t="s">
        <v>15</v>
      </c>
      <c r="I106">
        <v>3</v>
      </c>
      <c r="J106">
        <v>3</v>
      </c>
      <c r="K106">
        <v>4</v>
      </c>
      <c r="L106" s="3">
        <f t="shared" si="9"/>
        <v>3.3333333333333335</v>
      </c>
      <c r="M106">
        <f t="shared" si="10"/>
        <v>1</v>
      </c>
      <c r="N106" s="10">
        <f t="shared" si="11"/>
        <v>0.33333333333333331</v>
      </c>
    </row>
    <row r="107" spans="1:14" x14ac:dyDescent="0.25">
      <c r="A107" t="s">
        <v>122</v>
      </c>
      <c r="B107" s="1" t="s">
        <v>628</v>
      </c>
      <c r="C107" t="s">
        <v>59</v>
      </c>
      <c r="D107" t="s">
        <v>13</v>
      </c>
      <c r="E107" s="1" t="s">
        <v>629</v>
      </c>
      <c r="F107" t="s">
        <v>630</v>
      </c>
      <c r="G107" t="s">
        <v>59</v>
      </c>
      <c r="H107" t="s">
        <v>9</v>
      </c>
      <c r="I107">
        <v>2</v>
      </c>
      <c r="J107">
        <v>5</v>
      </c>
      <c r="K107">
        <v>3</v>
      </c>
      <c r="L107" s="3">
        <f t="shared" si="9"/>
        <v>3.3333333333333335</v>
      </c>
      <c r="M107">
        <f t="shared" si="10"/>
        <v>-2</v>
      </c>
      <c r="N107" s="10">
        <f t="shared" si="11"/>
        <v>-0.4</v>
      </c>
    </row>
    <row r="108" spans="1:14" x14ac:dyDescent="0.25">
      <c r="A108" t="s">
        <v>122</v>
      </c>
      <c r="B108" s="1" t="s">
        <v>212</v>
      </c>
      <c r="C108" t="s">
        <v>213</v>
      </c>
      <c r="D108" t="s">
        <v>8</v>
      </c>
      <c r="E108" s="1" t="s">
        <v>223</v>
      </c>
      <c r="F108" t="s">
        <v>224</v>
      </c>
      <c r="G108" t="s">
        <v>225</v>
      </c>
      <c r="H108" t="s">
        <v>10</v>
      </c>
      <c r="I108">
        <v>7</v>
      </c>
      <c r="J108">
        <v>1</v>
      </c>
      <c r="K108">
        <v>1</v>
      </c>
      <c r="L108" s="3">
        <f t="shared" si="9"/>
        <v>3</v>
      </c>
      <c r="M108">
        <f t="shared" si="10"/>
        <v>0</v>
      </c>
      <c r="N108" s="10">
        <f t="shared" si="11"/>
        <v>0</v>
      </c>
    </row>
    <row r="109" spans="1:14" x14ac:dyDescent="0.25">
      <c r="A109" t="s">
        <v>122</v>
      </c>
      <c r="B109" s="1" t="s">
        <v>245</v>
      </c>
      <c r="C109" t="s">
        <v>246</v>
      </c>
      <c r="D109" t="s">
        <v>8</v>
      </c>
      <c r="E109" s="1" t="s">
        <v>250</v>
      </c>
      <c r="F109" t="s">
        <v>251</v>
      </c>
      <c r="G109" t="s">
        <v>252</v>
      </c>
      <c r="H109" t="s">
        <v>94</v>
      </c>
      <c r="I109">
        <v>0</v>
      </c>
      <c r="J109">
        <v>9</v>
      </c>
      <c r="K109">
        <v>0</v>
      </c>
      <c r="L109" s="3">
        <f t="shared" si="9"/>
        <v>3</v>
      </c>
      <c r="M109">
        <f t="shared" si="10"/>
        <v>-9</v>
      </c>
      <c r="N109" s="10">
        <f t="shared" si="11"/>
        <v>-1</v>
      </c>
    </row>
    <row r="110" spans="1:14" x14ac:dyDescent="0.25">
      <c r="A110" t="s">
        <v>122</v>
      </c>
      <c r="B110" s="1" t="s">
        <v>531</v>
      </c>
      <c r="C110" t="s">
        <v>532</v>
      </c>
      <c r="D110" t="s">
        <v>13</v>
      </c>
      <c r="E110" s="1" t="s">
        <v>536</v>
      </c>
      <c r="F110" t="s">
        <v>537</v>
      </c>
      <c r="G110" t="s">
        <v>538</v>
      </c>
      <c r="H110" t="s">
        <v>9</v>
      </c>
      <c r="I110">
        <v>3</v>
      </c>
      <c r="J110">
        <v>3</v>
      </c>
      <c r="K110">
        <v>3</v>
      </c>
      <c r="L110" s="3">
        <f t="shared" si="9"/>
        <v>3</v>
      </c>
      <c r="M110">
        <f t="shared" si="10"/>
        <v>0</v>
      </c>
      <c r="N110" s="10">
        <f t="shared" si="11"/>
        <v>0</v>
      </c>
    </row>
    <row r="111" spans="1:14" x14ac:dyDescent="0.25">
      <c r="A111" t="s">
        <v>122</v>
      </c>
      <c r="B111" s="1" t="s">
        <v>112</v>
      </c>
      <c r="C111" t="s">
        <v>113</v>
      </c>
      <c r="D111" t="s">
        <v>13</v>
      </c>
      <c r="E111" s="1" t="s">
        <v>633</v>
      </c>
      <c r="F111" t="s">
        <v>105</v>
      </c>
      <c r="G111" t="s">
        <v>634</v>
      </c>
      <c r="H111" t="s">
        <v>28</v>
      </c>
      <c r="I111">
        <v>2</v>
      </c>
      <c r="J111">
        <v>0</v>
      </c>
      <c r="K111">
        <v>7</v>
      </c>
      <c r="L111" s="3">
        <f t="shared" si="9"/>
        <v>3</v>
      </c>
      <c r="M111">
        <f t="shared" si="10"/>
        <v>7</v>
      </c>
      <c r="N111" s="10" t="str">
        <f t="shared" si="11"/>
        <v xml:space="preserve"> </v>
      </c>
    </row>
    <row r="112" spans="1:14" x14ac:dyDescent="0.25">
      <c r="A112" t="s">
        <v>122</v>
      </c>
      <c r="B112" s="1" t="s">
        <v>38</v>
      </c>
      <c r="C112" t="s">
        <v>39</v>
      </c>
      <c r="D112" t="s">
        <v>8</v>
      </c>
      <c r="E112" s="1" t="s">
        <v>386</v>
      </c>
      <c r="F112" t="s">
        <v>389</v>
      </c>
      <c r="G112" t="s">
        <v>388</v>
      </c>
      <c r="H112" t="s">
        <v>10</v>
      </c>
      <c r="I112">
        <v>4</v>
      </c>
      <c r="J112">
        <v>1</v>
      </c>
      <c r="K112">
        <v>3</v>
      </c>
      <c r="L112" s="3">
        <f t="shared" si="9"/>
        <v>2.6666666666666665</v>
      </c>
      <c r="M112">
        <f t="shared" si="10"/>
        <v>2</v>
      </c>
      <c r="N112" s="10">
        <f t="shared" si="11"/>
        <v>2</v>
      </c>
    </row>
    <row r="113" spans="1:14" x14ac:dyDescent="0.25">
      <c r="A113" t="s">
        <v>122</v>
      </c>
      <c r="B113" s="1" t="s">
        <v>582</v>
      </c>
      <c r="C113" t="s">
        <v>583</v>
      </c>
      <c r="D113" t="s">
        <v>8</v>
      </c>
      <c r="E113" s="1" t="s">
        <v>591</v>
      </c>
      <c r="F113" t="s">
        <v>592</v>
      </c>
      <c r="G113" t="s">
        <v>593</v>
      </c>
      <c r="H113" t="s">
        <v>10</v>
      </c>
      <c r="I113">
        <v>4</v>
      </c>
      <c r="J113">
        <v>4</v>
      </c>
      <c r="K113">
        <v>0</v>
      </c>
      <c r="L113" s="3">
        <f t="shared" si="9"/>
        <v>2.6666666666666665</v>
      </c>
      <c r="M113">
        <f t="shared" si="10"/>
        <v>-4</v>
      </c>
      <c r="N113" s="10">
        <f t="shared" si="11"/>
        <v>-1</v>
      </c>
    </row>
    <row r="114" spans="1:14" x14ac:dyDescent="0.25">
      <c r="A114" t="s">
        <v>122</v>
      </c>
      <c r="B114" s="1" t="s">
        <v>32</v>
      </c>
      <c r="C114" t="s">
        <v>33</v>
      </c>
      <c r="D114" t="s">
        <v>13</v>
      </c>
      <c r="E114" s="1" t="s">
        <v>319</v>
      </c>
      <c r="F114" t="s">
        <v>320</v>
      </c>
      <c r="G114" t="s">
        <v>104</v>
      </c>
      <c r="H114" t="s">
        <v>9</v>
      </c>
      <c r="I114">
        <v>2</v>
      </c>
      <c r="J114">
        <v>1</v>
      </c>
      <c r="K114">
        <v>4</v>
      </c>
      <c r="L114" s="3">
        <f t="shared" si="9"/>
        <v>2.3333333333333335</v>
      </c>
      <c r="M114">
        <f t="shared" si="10"/>
        <v>3</v>
      </c>
      <c r="N114" s="10">
        <f t="shared" si="11"/>
        <v>3</v>
      </c>
    </row>
    <row r="115" spans="1:14" x14ac:dyDescent="0.25">
      <c r="A115" t="s">
        <v>122</v>
      </c>
      <c r="B115" s="1" t="s">
        <v>434</v>
      </c>
      <c r="C115" t="s">
        <v>435</v>
      </c>
      <c r="D115" t="s">
        <v>8</v>
      </c>
      <c r="E115" s="1" t="s">
        <v>436</v>
      </c>
      <c r="F115" t="s">
        <v>439</v>
      </c>
      <c r="G115" t="s">
        <v>438</v>
      </c>
      <c r="H115" t="s">
        <v>9</v>
      </c>
      <c r="I115">
        <v>3</v>
      </c>
      <c r="J115">
        <v>0</v>
      </c>
      <c r="K115">
        <v>4</v>
      </c>
      <c r="L115" s="3">
        <f t="shared" si="9"/>
        <v>2.3333333333333335</v>
      </c>
      <c r="M115">
        <f t="shared" si="10"/>
        <v>4</v>
      </c>
      <c r="N115" s="10" t="str">
        <f t="shared" si="11"/>
        <v xml:space="preserve"> </v>
      </c>
    </row>
    <row r="116" spans="1:14" x14ac:dyDescent="0.25">
      <c r="A116" t="s">
        <v>122</v>
      </c>
      <c r="B116" s="1" t="s">
        <v>572</v>
      </c>
      <c r="C116" t="s">
        <v>573</v>
      </c>
      <c r="D116" t="s">
        <v>13</v>
      </c>
      <c r="E116" s="1" t="s">
        <v>574</v>
      </c>
      <c r="F116" t="s">
        <v>575</v>
      </c>
      <c r="G116" t="s">
        <v>576</v>
      </c>
      <c r="H116" t="s">
        <v>15</v>
      </c>
      <c r="I116">
        <v>1</v>
      </c>
      <c r="J116">
        <v>2</v>
      </c>
      <c r="K116">
        <v>4</v>
      </c>
      <c r="L116" s="3">
        <f t="shared" si="9"/>
        <v>2.3333333333333335</v>
      </c>
      <c r="M116">
        <f t="shared" si="10"/>
        <v>2</v>
      </c>
      <c r="N116" s="10">
        <f t="shared" si="11"/>
        <v>1</v>
      </c>
    </row>
    <row r="117" spans="1:14" x14ac:dyDescent="0.25">
      <c r="A117" t="s">
        <v>122</v>
      </c>
      <c r="B117" s="1" t="s">
        <v>131</v>
      </c>
      <c r="C117" t="s">
        <v>132</v>
      </c>
      <c r="D117" t="s">
        <v>8</v>
      </c>
      <c r="E117" s="1" t="s">
        <v>136</v>
      </c>
      <c r="F117" t="s">
        <v>137</v>
      </c>
      <c r="G117" t="s">
        <v>138</v>
      </c>
      <c r="H117" t="s">
        <v>10</v>
      </c>
      <c r="I117">
        <v>4</v>
      </c>
      <c r="J117">
        <v>2</v>
      </c>
      <c r="K117">
        <v>0</v>
      </c>
      <c r="L117" s="3">
        <f t="shared" si="9"/>
        <v>2</v>
      </c>
      <c r="M117">
        <f t="shared" si="10"/>
        <v>-2</v>
      </c>
      <c r="N117" s="10">
        <f t="shared" si="11"/>
        <v>-1</v>
      </c>
    </row>
    <row r="118" spans="1:14" x14ac:dyDescent="0.25">
      <c r="A118" t="s">
        <v>122</v>
      </c>
      <c r="B118" s="1" t="s">
        <v>276</v>
      </c>
      <c r="C118" t="s">
        <v>277</v>
      </c>
      <c r="D118" t="s">
        <v>8</v>
      </c>
      <c r="E118" s="1" t="s">
        <v>278</v>
      </c>
      <c r="F118" t="s">
        <v>279</v>
      </c>
      <c r="G118" t="s">
        <v>280</v>
      </c>
      <c r="H118" t="s">
        <v>9</v>
      </c>
      <c r="I118">
        <v>2</v>
      </c>
      <c r="J118">
        <v>0</v>
      </c>
      <c r="K118">
        <v>4</v>
      </c>
      <c r="L118" s="3">
        <f t="shared" si="9"/>
        <v>2</v>
      </c>
      <c r="M118">
        <f t="shared" si="10"/>
        <v>4</v>
      </c>
      <c r="N118" s="10" t="str">
        <f t="shared" si="11"/>
        <v xml:space="preserve"> </v>
      </c>
    </row>
    <row r="119" spans="1:14" x14ac:dyDescent="0.25">
      <c r="A119" t="s">
        <v>122</v>
      </c>
      <c r="B119" s="1" t="s">
        <v>334</v>
      </c>
      <c r="C119" t="s">
        <v>335</v>
      </c>
      <c r="D119" t="s">
        <v>8</v>
      </c>
      <c r="E119" s="1" t="s">
        <v>339</v>
      </c>
      <c r="F119" t="s">
        <v>340</v>
      </c>
      <c r="G119" t="s">
        <v>341</v>
      </c>
      <c r="H119" t="s">
        <v>10</v>
      </c>
      <c r="I119">
        <v>3</v>
      </c>
      <c r="J119">
        <v>2</v>
      </c>
      <c r="K119">
        <v>1</v>
      </c>
      <c r="L119" s="3">
        <f t="shared" si="9"/>
        <v>2</v>
      </c>
      <c r="M119">
        <f t="shared" si="10"/>
        <v>-1</v>
      </c>
      <c r="N119" s="10">
        <f t="shared" si="11"/>
        <v>-0.5</v>
      </c>
    </row>
    <row r="120" spans="1:14" x14ac:dyDescent="0.25">
      <c r="A120" t="s">
        <v>122</v>
      </c>
      <c r="B120" s="1" t="s">
        <v>334</v>
      </c>
      <c r="C120" t="s">
        <v>335</v>
      </c>
      <c r="D120" t="s">
        <v>8</v>
      </c>
      <c r="E120" s="1" t="s">
        <v>342</v>
      </c>
      <c r="F120" t="s">
        <v>345</v>
      </c>
      <c r="G120" t="s">
        <v>338</v>
      </c>
      <c r="H120" t="s">
        <v>10</v>
      </c>
      <c r="I120">
        <v>4</v>
      </c>
      <c r="J120">
        <v>0</v>
      </c>
      <c r="K120">
        <v>2</v>
      </c>
      <c r="L120" s="3">
        <f t="shared" si="9"/>
        <v>2</v>
      </c>
      <c r="M120">
        <f t="shared" si="10"/>
        <v>2</v>
      </c>
      <c r="N120" s="10" t="str">
        <f t="shared" si="11"/>
        <v xml:space="preserve"> </v>
      </c>
    </row>
    <row r="121" spans="1:14" x14ac:dyDescent="0.25">
      <c r="A121" t="s">
        <v>122</v>
      </c>
      <c r="B121" s="1" t="s">
        <v>73</v>
      </c>
      <c r="C121" t="s">
        <v>74</v>
      </c>
      <c r="D121" t="s">
        <v>13</v>
      </c>
      <c r="E121" s="1" t="s">
        <v>566</v>
      </c>
      <c r="F121" t="s">
        <v>567</v>
      </c>
      <c r="G121" t="s">
        <v>74</v>
      </c>
      <c r="H121" t="s">
        <v>9</v>
      </c>
      <c r="I121">
        <v>3</v>
      </c>
      <c r="J121">
        <v>2</v>
      </c>
      <c r="K121">
        <v>1</v>
      </c>
      <c r="L121" s="3">
        <f t="shared" si="9"/>
        <v>2</v>
      </c>
      <c r="M121">
        <f t="shared" si="10"/>
        <v>-1</v>
      </c>
      <c r="N121" s="10">
        <f t="shared" si="11"/>
        <v>-0.5</v>
      </c>
    </row>
    <row r="122" spans="1:14" x14ac:dyDescent="0.25">
      <c r="A122" t="s">
        <v>122</v>
      </c>
      <c r="B122" s="1" t="s">
        <v>198</v>
      </c>
      <c r="C122" t="s">
        <v>199</v>
      </c>
      <c r="D122" t="s">
        <v>8</v>
      </c>
      <c r="E122" s="1" t="s">
        <v>200</v>
      </c>
      <c r="F122" t="s">
        <v>201</v>
      </c>
      <c r="G122" t="s">
        <v>202</v>
      </c>
      <c r="H122" t="s">
        <v>94</v>
      </c>
      <c r="I122">
        <v>5</v>
      </c>
      <c r="J122">
        <v>0</v>
      </c>
      <c r="K122">
        <v>0</v>
      </c>
      <c r="L122" s="3">
        <f t="shared" si="9"/>
        <v>1.6666666666666667</v>
      </c>
      <c r="M122">
        <f t="shared" si="10"/>
        <v>0</v>
      </c>
      <c r="N122" s="10" t="str">
        <f t="shared" si="11"/>
        <v xml:space="preserve"> </v>
      </c>
    </row>
    <row r="123" spans="1:14" x14ac:dyDescent="0.25">
      <c r="A123" t="s">
        <v>122</v>
      </c>
      <c r="B123" s="1" t="s">
        <v>236</v>
      </c>
      <c r="C123" t="s">
        <v>237</v>
      </c>
      <c r="D123" t="s">
        <v>13</v>
      </c>
      <c r="E123" s="1" t="s">
        <v>238</v>
      </c>
      <c r="F123" t="s">
        <v>239</v>
      </c>
      <c r="G123" t="s">
        <v>237</v>
      </c>
      <c r="H123" t="s">
        <v>9</v>
      </c>
      <c r="I123">
        <v>0</v>
      </c>
      <c r="J123">
        <v>2</v>
      </c>
      <c r="K123">
        <v>3</v>
      </c>
      <c r="L123" s="3">
        <f t="shared" si="9"/>
        <v>1.6666666666666667</v>
      </c>
      <c r="M123">
        <f t="shared" si="10"/>
        <v>1</v>
      </c>
      <c r="N123" s="10">
        <f t="shared" si="11"/>
        <v>0.5</v>
      </c>
    </row>
    <row r="124" spans="1:14" x14ac:dyDescent="0.25">
      <c r="A124" t="s">
        <v>122</v>
      </c>
      <c r="B124" s="1" t="s">
        <v>240</v>
      </c>
      <c r="C124" t="s">
        <v>241</v>
      </c>
      <c r="D124" t="s">
        <v>8</v>
      </c>
      <c r="E124" s="1" t="s">
        <v>242</v>
      </c>
      <c r="F124" t="s">
        <v>243</v>
      </c>
      <c r="G124" t="s">
        <v>244</v>
      </c>
      <c r="H124" t="s">
        <v>10</v>
      </c>
      <c r="I124">
        <v>1</v>
      </c>
      <c r="J124">
        <v>3</v>
      </c>
      <c r="K124">
        <v>1</v>
      </c>
      <c r="L124" s="3">
        <f t="shared" si="9"/>
        <v>1.6666666666666667</v>
      </c>
      <c r="M124">
        <f t="shared" si="10"/>
        <v>-2</v>
      </c>
      <c r="N124" s="10">
        <f t="shared" si="11"/>
        <v>-0.66666666666666663</v>
      </c>
    </row>
    <row r="125" spans="1:14" x14ac:dyDescent="0.25">
      <c r="A125" t="s">
        <v>122</v>
      </c>
      <c r="B125" s="1" t="s">
        <v>291</v>
      </c>
      <c r="C125" t="s">
        <v>292</v>
      </c>
      <c r="D125" t="s">
        <v>8</v>
      </c>
      <c r="E125" s="1" t="s">
        <v>293</v>
      </c>
      <c r="F125" t="s">
        <v>294</v>
      </c>
      <c r="G125" t="s">
        <v>295</v>
      </c>
      <c r="H125" t="s">
        <v>9</v>
      </c>
      <c r="I125">
        <v>1</v>
      </c>
      <c r="J125">
        <v>0</v>
      </c>
      <c r="K125">
        <v>4</v>
      </c>
      <c r="L125" s="3">
        <f t="shared" si="9"/>
        <v>1.6666666666666667</v>
      </c>
      <c r="M125">
        <f t="shared" si="10"/>
        <v>4</v>
      </c>
      <c r="N125" s="10" t="str">
        <f t="shared" si="11"/>
        <v xml:space="preserve"> </v>
      </c>
    </row>
    <row r="126" spans="1:14" x14ac:dyDescent="0.25">
      <c r="A126" t="s">
        <v>122</v>
      </c>
      <c r="B126" s="1" t="s">
        <v>355</v>
      </c>
      <c r="C126" t="s">
        <v>356</v>
      </c>
      <c r="D126" t="s">
        <v>8</v>
      </c>
      <c r="E126" s="1" t="s">
        <v>357</v>
      </c>
      <c r="F126" t="s">
        <v>358</v>
      </c>
      <c r="G126" t="s">
        <v>359</v>
      </c>
      <c r="H126" t="s">
        <v>9</v>
      </c>
      <c r="I126">
        <v>3</v>
      </c>
      <c r="J126">
        <v>2</v>
      </c>
      <c r="K126">
        <v>0</v>
      </c>
      <c r="L126" s="3">
        <f t="shared" si="9"/>
        <v>1.6666666666666667</v>
      </c>
      <c r="M126">
        <f t="shared" si="10"/>
        <v>-2</v>
      </c>
      <c r="N126" s="10">
        <f t="shared" si="11"/>
        <v>-1</v>
      </c>
    </row>
    <row r="127" spans="1:14" x14ac:dyDescent="0.25">
      <c r="A127" t="s">
        <v>122</v>
      </c>
      <c r="B127" s="1" t="s">
        <v>360</v>
      </c>
      <c r="C127" t="s">
        <v>361</v>
      </c>
      <c r="D127" t="s">
        <v>13</v>
      </c>
      <c r="E127" s="1" t="s">
        <v>365</v>
      </c>
      <c r="F127" t="s">
        <v>366</v>
      </c>
      <c r="G127" t="s">
        <v>367</v>
      </c>
      <c r="H127" t="s">
        <v>9</v>
      </c>
      <c r="I127">
        <v>0</v>
      </c>
      <c r="J127">
        <v>3</v>
      </c>
      <c r="K127">
        <v>2</v>
      </c>
      <c r="L127" s="3">
        <f t="shared" si="9"/>
        <v>1.6666666666666667</v>
      </c>
      <c r="M127">
        <f t="shared" si="10"/>
        <v>-1</v>
      </c>
      <c r="N127" s="10">
        <f t="shared" si="11"/>
        <v>-0.33333333333333331</v>
      </c>
    </row>
    <row r="128" spans="1:14" x14ac:dyDescent="0.25">
      <c r="A128" t="s">
        <v>122</v>
      </c>
      <c r="B128" s="1" t="s">
        <v>376</v>
      </c>
      <c r="C128" t="s">
        <v>377</v>
      </c>
      <c r="D128" t="s">
        <v>8</v>
      </c>
      <c r="E128" s="1" t="s">
        <v>378</v>
      </c>
      <c r="F128" t="s">
        <v>379</v>
      </c>
      <c r="G128" t="s">
        <v>380</v>
      </c>
      <c r="H128" t="s">
        <v>94</v>
      </c>
      <c r="I128">
        <v>1</v>
      </c>
      <c r="J128">
        <v>2</v>
      </c>
      <c r="K128">
        <v>2</v>
      </c>
      <c r="L128" s="3">
        <f t="shared" si="9"/>
        <v>1.6666666666666667</v>
      </c>
      <c r="M128">
        <f t="shared" si="10"/>
        <v>0</v>
      </c>
      <c r="N128" s="10">
        <f t="shared" si="11"/>
        <v>0</v>
      </c>
    </row>
    <row r="129" spans="1:14" x14ac:dyDescent="0.25">
      <c r="A129" t="s">
        <v>122</v>
      </c>
      <c r="B129" s="1" t="s">
        <v>474</v>
      </c>
      <c r="C129" t="s">
        <v>475</v>
      </c>
      <c r="D129" t="s">
        <v>13</v>
      </c>
      <c r="E129" s="1" t="s">
        <v>479</v>
      </c>
      <c r="F129" t="s">
        <v>480</v>
      </c>
      <c r="G129" t="s">
        <v>481</v>
      </c>
      <c r="H129" t="s">
        <v>10</v>
      </c>
      <c r="I129">
        <v>3</v>
      </c>
      <c r="J129">
        <v>0</v>
      </c>
      <c r="K129">
        <v>2</v>
      </c>
      <c r="L129" s="3">
        <f t="shared" si="9"/>
        <v>1.6666666666666667</v>
      </c>
      <c r="M129">
        <f t="shared" si="10"/>
        <v>2</v>
      </c>
      <c r="N129" s="10" t="str">
        <f t="shared" si="11"/>
        <v xml:space="preserve"> </v>
      </c>
    </row>
    <row r="130" spans="1:14" x14ac:dyDescent="0.25">
      <c r="A130" t="s">
        <v>122</v>
      </c>
      <c r="B130" s="1" t="s">
        <v>131</v>
      </c>
      <c r="C130" t="s">
        <v>132</v>
      </c>
      <c r="D130" t="s">
        <v>8</v>
      </c>
      <c r="E130" s="1" t="s">
        <v>139</v>
      </c>
      <c r="F130" t="s">
        <v>140</v>
      </c>
      <c r="G130" t="s">
        <v>141</v>
      </c>
      <c r="H130" t="s">
        <v>94</v>
      </c>
      <c r="I130">
        <v>2</v>
      </c>
      <c r="J130">
        <v>2</v>
      </c>
      <c r="K130">
        <v>0</v>
      </c>
      <c r="L130" s="3">
        <f t="shared" si="9"/>
        <v>1.3333333333333333</v>
      </c>
      <c r="M130">
        <f t="shared" si="10"/>
        <v>-2</v>
      </c>
      <c r="N130" s="10">
        <f t="shared" si="11"/>
        <v>-1</v>
      </c>
    </row>
    <row r="131" spans="1:14" x14ac:dyDescent="0.25">
      <c r="A131" t="s">
        <v>122</v>
      </c>
      <c r="B131" s="1" t="s">
        <v>17</v>
      </c>
      <c r="C131" t="s">
        <v>18</v>
      </c>
      <c r="D131" t="s">
        <v>8</v>
      </c>
      <c r="E131" s="1" t="s">
        <v>148</v>
      </c>
      <c r="F131" t="s">
        <v>149</v>
      </c>
      <c r="G131" t="s">
        <v>18</v>
      </c>
      <c r="H131" t="s">
        <v>10</v>
      </c>
      <c r="I131">
        <v>0</v>
      </c>
      <c r="J131">
        <v>3</v>
      </c>
      <c r="K131">
        <v>1</v>
      </c>
      <c r="L131" s="3">
        <f t="shared" si="9"/>
        <v>1.3333333333333333</v>
      </c>
      <c r="M131">
        <f t="shared" si="10"/>
        <v>-2</v>
      </c>
      <c r="N131" s="10">
        <f t="shared" si="11"/>
        <v>-0.66666666666666663</v>
      </c>
    </row>
    <row r="132" spans="1:14" x14ac:dyDescent="0.25">
      <c r="A132" t="s">
        <v>122</v>
      </c>
      <c r="B132" s="1" t="s">
        <v>174</v>
      </c>
      <c r="C132" t="s">
        <v>175</v>
      </c>
      <c r="D132" t="s">
        <v>8</v>
      </c>
      <c r="E132" s="1" t="s">
        <v>179</v>
      </c>
      <c r="F132" t="s">
        <v>180</v>
      </c>
      <c r="G132" t="s">
        <v>181</v>
      </c>
      <c r="H132" t="s">
        <v>94</v>
      </c>
      <c r="I132">
        <v>0</v>
      </c>
      <c r="J132">
        <v>1</v>
      </c>
      <c r="K132">
        <v>3</v>
      </c>
      <c r="L132" s="3">
        <f t="shared" si="9"/>
        <v>1.3333333333333333</v>
      </c>
      <c r="M132">
        <f t="shared" si="10"/>
        <v>2</v>
      </c>
      <c r="N132" s="10">
        <f t="shared" si="11"/>
        <v>2</v>
      </c>
    </row>
    <row r="133" spans="1:14" x14ac:dyDescent="0.25">
      <c r="A133" t="s">
        <v>122</v>
      </c>
      <c r="B133" s="1" t="s">
        <v>26</v>
      </c>
      <c r="C133" t="s">
        <v>27</v>
      </c>
      <c r="D133" t="s">
        <v>8</v>
      </c>
      <c r="E133" s="1" t="s">
        <v>233</v>
      </c>
      <c r="F133" t="s">
        <v>234</v>
      </c>
      <c r="G133" t="s">
        <v>235</v>
      </c>
      <c r="H133" t="s">
        <v>9</v>
      </c>
      <c r="I133">
        <v>2</v>
      </c>
      <c r="J133">
        <v>1</v>
      </c>
      <c r="K133">
        <v>1</v>
      </c>
      <c r="L133" s="3">
        <f t="shared" si="9"/>
        <v>1.3333333333333333</v>
      </c>
      <c r="M133">
        <f t="shared" si="10"/>
        <v>0</v>
      </c>
      <c r="N133" s="10">
        <f t="shared" si="11"/>
        <v>0</v>
      </c>
    </row>
    <row r="134" spans="1:14" x14ac:dyDescent="0.25">
      <c r="A134" t="s">
        <v>122</v>
      </c>
      <c r="B134" s="1" t="s">
        <v>334</v>
      </c>
      <c r="C134" t="s">
        <v>335</v>
      </c>
      <c r="D134" t="s">
        <v>8</v>
      </c>
      <c r="E134" s="1" t="s">
        <v>352</v>
      </c>
      <c r="F134" t="s">
        <v>353</v>
      </c>
      <c r="G134" t="s">
        <v>354</v>
      </c>
      <c r="H134" t="s">
        <v>94</v>
      </c>
      <c r="I134">
        <v>1</v>
      </c>
      <c r="J134">
        <v>1</v>
      </c>
      <c r="K134">
        <v>2</v>
      </c>
      <c r="L134" s="3">
        <f t="shared" si="9"/>
        <v>1.3333333333333333</v>
      </c>
      <c r="M134">
        <f t="shared" si="10"/>
        <v>1</v>
      </c>
      <c r="N134" s="10">
        <f t="shared" si="11"/>
        <v>1</v>
      </c>
    </row>
    <row r="135" spans="1:14" x14ac:dyDescent="0.25">
      <c r="A135" t="s">
        <v>122</v>
      </c>
      <c r="B135" s="1" t="s">
        <v>43</v>
      </c>
      <c r="C135" t="s">
        <v>44</v>
      </c>
      <c r="D135" t="s">
        <v>8</v>
      </c>
      <c r="E135" s="1" t="s">
        <v>468</v>
      </c>
      <c r="F135" t="s">
        <v>469</v>
      </c>
      <c r="G135" t="s">
        <v>470</v>
      </c>
      <c r="H135" t="s">
        <v>94</v>
      </c>
      <c r="I135">
        <v>0</v>
      </c>
      <c r="J135">
        <v>0</v>
      </c>
      <c r="K135">
        <v>4</v>
      </c>
      <c r="L135" s="3">
        <f t="shared" ref="L135:L166" si="12">AVERAGE(I135:K135)</f>
        <v>1.3333333333333333</v>
      </c>
      <c r="M135">
        <f t="shared" ref="M135:M166" si="13">K135-J135</f>
        <v>4</v>
      </c>
      <c r="N135" s="10" t="str">
        <f t="shared" ref="N135:N166" si="14">IF(J135 &gt; 0,M135/J135," ")</f>
        <v xml:space="preserve"> </v>
      </c>
    </row>
    <row r="136" spans="1:14" x14ac:dyDescent="0.25">
      <c r="A136" t="s">
        <v>122</v>
      </c>
      <c r="B136" s="1" t="s">
        <v>54</v>
      </c>
      <c r="C136" t="s">
        <v>55</v>
      </c>
      <c r="D136" t="s">
        <v>13</v>
      </c>
      <c r="E136" s="1" t="s">
        <v>522</v>
      </c>
      <c r="F136" t="s">
        <v>523</v>
      </c>
      <c r="G136" t="s">
        <v>55</v>
      </c>
      <c r="H136" t="s">
        <v>9</v>
      </c>
      <c r="I136">
        <v>3</v>
      </c>
      <c r="J136">
        <v>0</v>
      </c>
      <c r="K136">
        <v>1</v>
      </c>
      <c r="L136" s="3">
        <f t="shared" si="12"/>
        <v>1.3333333333333333</v>
      </c>
      <c r="M136">
        <f t="shared" si="13"/>
        <v>1</v>
      </c>
      <c r="N136" s="10" t="str">
        <f t="shared" si="14"/>
        <v xml:space="preserve"> </v>
      </c>
    </row>
    <row r="137" spans="1:14" x14ac:dyDescent="0.25">
      <c r="A137" t="s">
        <v>122</v>
      </c>
      <c r="B137" s="1" t="s">
        <v>76</v>
      </c>
      <c r="C137" t="s">
        <v>77</v>
      </c>
      <c r="D137" t="s">
        <v>13</v>
      </c>
      <c r="E137" s="1" t="s">
        <v>570</v>
      </c>
      <c r="F137" t="s">
        <v>571</v>
      </c>
      <c r="G137" t="s">
        <v>77</v>
      </c>
      <c r="H137" t="s">
        <v>9</v>
      </c>
      <c r="I137">
        <v>1</v>
      </c>
      <c r="J137">
        <v>1</v>
      </c>
      <c r="K137">
        <v>2</v>
      </c>
      <c r="L137" s="3">
        <f t="shared" si="12"/>
        <v>1.3333333333333333</v>
      </c>
      <c r="M137">
        <f t="shared" si="13"/>
        <v>1</v>
      </c>
      <c r="N137" s="10">
        <f t="shared" si="14"/>
        <v>1</v>
      </c>
    </row>
    <row r="138" spans="1:14" x14ac:dyDescent="0.25">
      <c r="A138" t="s">
        <v>122</v>
      </c>
      <c r="B138" s="1" t="s">
        <v>17</v>
      </c>
      <c r="C138" t="s">
        <v>18</v>
      </c>
      <c r="D138" t="s">
        <v>8</v>
      </c>
      <c r="E138" s="1" t="s">
        <v>148</v>
      </c>
      <c r="F138" t="s">
        <v>150</v>
      </c>
      <c r="G138" t="s">
        <v>18</v>
      </c>
      <c r="H138" t="s">
        <v>10</v>
      </c>
      <c r="I138">
        <v>2</v>
      </c>
      <c r="J138">
        <v>0</v>
      </c>
      <c r="K138">
        <v>1</v>
      </c>
      <c r="L138" s="3">
        <f t="shared" si="12"/>
        <v>1</v>
      </c>
      <c r="M138">
        <f t="shared" si="13"/>
        <v>1</v>
      </c>
      <c r="N138" s="10" t="str">
        <f t="shared" si="14"/>
        <v xml:space="preserve"> </v>
      </c>
    </row>
    <row r="139" spans="1:14" x14ac:dyDescent="0.25">
      <c r="A139" t="s">
        <v>122</v>
      </c>
      <c r="B139" s="1" t="s">
        <v>495</v>
      </c>
      <c r="C139" t="s">
        <v>496</v>
      </c>
      <c r="D139" t="s">
        <v>8</v>
      </c>
      <c r="E139" s="1" t="s">
        <v>497</v>
      </c>
      <c r="F139" t="s">
        <v>498</v>
      </c>
      <c r="G139" t="s">
        <v>499</v>
      </c>
      <c r="H139" t="s">
        <v>10</v>
      </c>
      <c r="I139">
        <v>0</v>
      </c>
      <c r="J139">
        <v>1</v>
      </c>
      <c r="K139">
        <v>2</v>
      </c>
      <c r="L139" s="3">
        <f t="shared" si="12"/>
        <v>1</v>
      </c>
      <c r="M139">
        <f t="shared" si="13"/>
        <v>1</v>
      </c>
      <c r="N139" s="10">
        <f t="shared" si="14"/>
        <v>1</v>
      </c>
    </row>
    <row r="140" spans="1:14" x14ac:dyDescent="0.25">
      <c r="A140" t="s">
        <v>122</v>
      </c>
      <c r="B140" s="1" t="s">
        <v>539</v>
      </c>
      <c r="C140" t="s">
        <v>540</v>
      </c>
      <c r="D140" t="s">
        <v>13</v>
      </c>
      <c r="E140" s="1" t="s">
        <v>544</v>
      </c>
      <c r="F140" t="s">
        <v>545</v>
      </c>
      <c r="G140" t="s">
        <v>546</v>
      </c>
      <c r="H140" t="s">
        <v>9</v>
      </c>
      <c r="I140">
        <v>0</v>
      </c>
      <c r="J140">
        <v>1</v>
      </c>
      <c r="K140">
        <v>2</v>
      </c>
      <c r="L140" s="3">
        <f t="shared" si="12"/>
        <v>1</v>
      </c>
      <c r="M140">
        <f t="shared" si="13"/>
        <v>1</v>
      </c>
      <c r="N140" s="10">
        <f t="shared" si="14"/>
        <v>1</v>
      </c>
    </row>
    <row r="141" spans="1:14" x14ac:dyDescent="0.25">
      <c r="A141" t="s">
        <v>122</v>
      </c>
      <c r="B141" s="1" t="s">
        <v>67</v>
      </c>
      <c r="C141" t="s">
        <v>68</v>
      </c>
      <c r="D141" t="s">
        <v>13</v>
      </c>
      <c r="E141" s="1" t="s">
        <v>554</v>
      </c>
      <c r="F141" t="s">
        <v>555</v>
      </c>
      <c r="G141" t="s">
        <v>556</v>
      </c>
      <c r="H141" t="s">
        <v>9</v>
      </c>
      <c r="I141">
        <v>1</v>
      </c>
      <c r="J141">
        <v>1</v>
      </c>
      <c r="K141">
        <v>1</v>
      </c>
      <c r="L141" s="3">
        <f t="shared" si="12"/>
        <v>1</v>
      </c>
      <c r="M141">
        <f t="shared" si="13"/>
        <v>0</v>
      </c>
      <c r="N141" s="10">
        <f t="shared" si="14"/>
        <v>0</v>
      </c>
    </row>
    <row r="142" spans="1:14" x14ac:dyDescent="0.25">
      <c r="A142" t="s">
        <v>122</v>
      </c>
      <c r="B142" s="1" t="s">
        <v>572</v>
      </c>
      <c r="C142" t="s">
        <v>573</v>
      </c>
      <c r="D142" t="s">
        <v>13</v>
      </c>
      <c r="E142" s="1" t="s">
        <v>577</v>
      </c>
      <c r="F142" t="s">
        <v>580</v>
      </c>
      <c r="G142" t="s">
        <v>581</v>
      </c>
      <c r="H142" t="s">
        <v>9</v>
      </c>
      <c r="I142">
        <v>1</v>
      </c>
      <c r="J142">
        <v>1</v>
      </c>
      <c r="K142">
        <v>1</v>
      </c>
      <c r="L142" s="3">
        <f t="shared" si="12"/>
        <v>1</v>
      </c>
      <c r="M142">
        <f t="shared" si="13"/>
        <v>0</v>
      </c>
      <c r="N142" s="10">
        <f t="shared" si="14"/>
        <v>0</v>
      </c>
    </row>
    <row r="143" spans="1:14" x14ac:dyDescent="0.25">
      <c r="A143" t="s">
        <v>122</v>
      </c>
      <c r="B143" s="1" t="s">
        <v>79</v>
      </c>
      <c r="C143" t="s">
        <v>80</v>
      </c>
      <c r="D143" t="s">
        <v>13</v>
      </c>
      <c r="E143" s="1" t="s">
        <v>600</v>
      </c>
      <c r="F143" t="s">
        <v>601</v>
      </c>
      <c r="G143" t="s">
        <v>80</v>
      </c>
      <c r="H143" t="s">
        <v>9</v>
      </c>
      <c r="I143">
        <v>2</v>
      </c>
      <c r="J143">
        <v>1</v>
      </c>
      <c r="K143">
        <v>0</v>
      </c>
      <c r="L143" s="3">
        <f t="shared" si="12"/>
        <v>1</v>
      </c>
      <c r="M143">
        <f t="shared" si="13"/>
        <v>-1</v>
      </c>
      <c r="N143" s="10">
        <f t="shared" si="14"/>
        <v>-1</v>
      </c>
    </row>
    <row r="144" spans="1:14" x14ac:dyDescent="0.25">
      <c r="A144" t="s">
        <v>122</v>
      </c>
      <c r="B144" s="1" t="s">
        <v>112</v>
      </c>
      <c r="C144" t="s">
        <v>113</v>
      </c>
      <c r="D144" t="s">
        <v>13</v>
      </c>
      <c r="E144" s="1" t="s">
        <v>637</v>
      </c>
      <c r="F144" t="s">
        <v>105</v>
      </c>
      <c r="G144" t="s">
        <v>638</v>
      </c>
      <c r="H144" t="s">
        <v>28</v>
      </c>
      <c r="I144">
        <v>0</v>
      </c>
      <c r="J144">
        <v>0</v>
      </c>
      <c r="K144">
        <v>3</v>
      </c>
      <c r="L144" s="3">
        <f t="shared" si="12"/>
        <v>1</v>
      </c>
      <c r="M144">
        <f t="shared" si="13"/>
        <v>3</v>
      </c>
      <c r="N144" s="10" t="str">
        <f t="shared" si="14"/>
        <v xml:space="preserve"> </v>
      </c>
    </row>
    <row r="145" spans="1:14" x14ac:dyDescent="0.25">
      <c r="A145" t="s">
        <v>122</v>
      </c>
      <c r="B145" s="1" t="s">
        <v>17</v>
      </c>
      <c r="C145" t="s">
        <v>18</v>
      </c>
      <c r="D145" t="s">
        <v>8</v>
      </c>
      <c r="E145" s="1" t="s">
        <v>154</v>
      </c>
      <c r="F145" t="s">
        <v>155</v>
      </c>
      <c r="G145" t="s">
        <v>156</v>
      </c>
      <c r="H145" t="s">
        <v>10</v>
      </c>
      <c r="I145">
        <v>0</v>
      </c>
      <c r="J145">
        <v>0</v>
      </c>
      <c r="K145">
        <v>2</v>
      </c>
      <c r="L145" s="3">
        <f t="shared" si="12"/>
        <v>0.66666666666666663</v>
      </c>
      <c r="M145">
        <f t="shared" si="13"/>
        <v>2</v>
      </c>
      <c r="N145" s="10" t="str">
        <f t="shared" si="14"/>
        <v xml:space="preserve"> </v>
      </c>
    </row>
    <row r="146" spans="1:14" x14ac:dyDescent="0.25">
      <c r="A146" t="s">
        <v>122</v>
      </c>
      <c r="B146" s="1" t="s">
        <v>17</v>
      </c>
      <c r="C146" t="s">
        <v>18</v>
      </c>
      <c r="D146" t="s">
        <v>8</v>
      </c>
      <c r="E146" s="1" t="s">
        <v>157</v>
      </c>
      <c r="F146" t="s">
        <v>158</v>
      </c>
      <c r="G146" t="s">
        <v>159</v>
      </c>
      <c r="H146" t="s">
        <v>94</v>
      </c>
      <c r="I146">
        <v>0</v>
      </c>
      <c r="J146">
        <v>0</v>
      </c>
      <c r="K146">
        <v>2</v>
      </c>
      <c r="L146" s="3">
        <f t="shared" si="12"/>
        <v>0.66666666666666663</v>
      </c>
      <c r="M146">
        <f t="shared" si="13"/>
        <v>2</v>
      </c>
      <c r="N146" s="10" t="str">
        <f t="shared" si="14"/>
        <v xml:space="preserve"> </v>
      </c>
    </row>
    <row r="147" spans="1:14" x14ac:dyDescent="0.25">
      <c r="A147" t="s">
        <v>122</v>
      </c>
      <c r="B147" s="1" t="s">
        <v>190</v>
      </c>
      <c r="C147" t="s">
        <v>191</v>
      </c>
      <c r="D147" t="s">
        <v>8</v>
      </c>
      <c r="E147" s="1" t="s">
        <v>192</v>
      </c>
      <c r="F147" t="s">
        <v>193</v>
      </c>
      <c r="G147" t="s">
        <v>194</v>
      </c>
      <c r="H147" t="s">
        <v>10</v>
      </c>
      <c r="I147">
        <v>1</v>
      </c>
      <c r="J147">
        <v>1</v>
      </c>
      <c r="K147">
        <v>0</v>
      </c>
      <c r="L147" s="3">
        <f t="shared" si="12"/>
        <v>0.66666666666666663</v>
      </c>
      <c r="M147">
        <f t="shared" si="13"/>
        <v>-1</v>
      </c>
      <c r="N147" s="10">
        <f t="shared" si="14"/>
        <v>-1</v>
      </c>
    </row>
    <row r="148" spans="1:14" x14ac:dyDescent="0.25">
      <c r="A148" t="s">
        <v>122</v>
      </c>
      <c r="B148" s="1" t="s">
        <v>226</v>
      </c>
      <c r="C148" t="s">
        <v>227</v>
      </c>
      <c r="D148" t="s">
        <v>8</v>
      </c>
      <c r="E148" s="1" t="s">
        <v>231</v>
      </c>
      <c r="F148" t="s">
        <v>232</v>
      </c>
      <c r="G148" t="s">
        <v>103</v>
      </c>
      <c r="H148" t="s">
        <v>10</v>
      </c>
      <c r="I148">
        <v>0</v>
      </c>
      <c r="J148">
        <v>0</v>
      </c>
      <c r="K148">
        <v>2</v>
      </c>
      <c r="L148" s="3">
        <f t="shared" si="12"/>
        <v>0.66666666666666663</v>
      </c>
      <c r="M148">
        <f t="shared" si="13"/>
        <v>2</v>
      </c>
      <c r="N148" s="10" t="str">
        <f t="shared" si="14"/>
        <v xml:space="preserve"> </v>
      </c>
    </row>
    <row r="149" spans="1:14" x14ac:dyDescent="0.25">
      <c r="A149" t="s">
        <v>122</v>
      </c>
      <c r="B149" s="1" t="s">
        <v>269</v>
      </c>
      <c r="C149" t="s">
        <v>270</v>
      </c>
      <c r="D149" t="s">
        <v>8</v>
      </c>
      <c r="E149" s="1" t="s">
        <v>271</v>
      </c>
      <c r="F149" t="s">
        <v>272</v>
      </c>
      <c r="G149" t="s">
        <v>273</v>
      </c>
      <c r="H149" t="s">
        <v>9</v>
      </c>
      <c r="I149">
        <v>1</v>
      </c>
      <c r="J149">
        <v>0</v>
      </c>
      <c r="K149">
        <v>1</v>
      </c>
      <c r="L149" s="3">
        <f t="shared" si="12"/>
        <v>0.66666666666666663</v>
      </c>
      <c r="M149">
        <f t="shared" si="13"/>
        <v>1</v>
      </c>
      <c r="N149" s="10" t="str">
        <f t="shared" si="14"/>
        <v xml:space="preserve"> </v>
      </c>
    </row>
    <row r="150" spans="1:14" x14ac:dyDescent="0.25">
      <c r="A150" t="s">
        <v>122</v>
      </c>
      <c r="B150" s="1" t="s">
        <v>32</v>
      </c>
      <c r="C150" t="s">
        <v>33</v>
      </c>
      <c r="D150" t="s">
        <v>13</v>
      </c>
      <c r="E150" s="1" t="s">
        <v>324</v>
      </c>
      <c r="F150" t="s">
        <v>325</v>
      </c>
      <c r="G150" t="s">
        <v>326</v>
      </c>
      <c r="H150" t="s">
        <v>10</v>
      </c>
      <c r="I150">
        <v>1</v>
      </c>
      <c r="J150">
        <v>1</v>
      </c>
      <c r="K150">
        <v>0</v>
      </c>
      <c r="L150" s="3">
        <f t="shared" si="12"/>
        <v>0.66666666666666663</v>
      </c>
      <c r="M150">
        <f t="shared" si="13"/>
        <v>-1</v>
      </c>
      <c r="N150" s="10">
        <f t="shared" si="14"/>
        <v>-1</v>
      </c>
    </row>
    <row r="151" spans="1:14" x14ac:dyDescent="0.25">
      <c r="A151" t="s">
        <v>122</v>
      </c>
      <c r="B151" s="1" t="s">
        <v>334</v>
      </c>
      <c r="C151" t="s">
        <v>335</v>
      </c>
      <c r="D151" t="s">
        <v>8</v>
      </c>
      <c r="E151" s="1" t="s">
        <v>346</v>
      </c>
      <c r="F151" t="s">
        <v>347</v>
      </c>
      <c r="G151" t="s">
        <v>348</v>
      </c>
      <c r="H151" t="s">
        <v>94</v>
      </c>
      <c r="I151">
        <v>1</v>
      </c>
      <c r="J151">
        <v>0</v>
      </c>
      <c r="K151">
        <v>1</v>
      </c>
      <c r="L151" s="3">
        <f t="shared" si="12"/>
        <v>0.66666666666666663</v>
      </c>
      <c r="M151">
        <f t="shared" si="13"/>
        <v>1</v>
      </c>
      <c r="N151" s="10" t="str">
        <f t="shared" si="14"/>
        <v xml:space="preserve"> </v>
      </c>
    </row>
    <row r="152" spans="1:14" x14ac:dyDescent="0.25">
      <c r="A152" t="s">
        <v>122</v>
      </c>
      <c r="B152" s="1" t="s">
        <v>334</v>
      </c>
      <c r="C152" t="s">
        <v>335</v>
      </c>
      <c r="D152" t="s">
        <v>8</v>
      </c>
      <c r="E152" s="1" t="s">
        <v>349</v>
      </c>
      <c r="F152" t="s">
        <v>350</v>
      </c>
      <c r="G152" t="s">
        <v>351</v>
      </c>
      <c r="H152" t="s">
        <v>94</v>
      </c>
      <c r="I152">
        <v>1</v>
      </c>
      <c r="J152">
        <v>1</v>
      </c>
      <c r="K152">
        <v>0</v>
      </c>
      <c r="L152" s="3">
        <f t="shared" si="12"/>
        <v>0.66666666666666663</v>
      </c>
      <c r="M152">
        <f t="shared" si="13"/>
        <v>-1</v>
      </c>
      <c r="N152" s="10">
        <f t="shared" si="14"/>
        <v>-1</v>
      </c>
    </row>
    <row r="153" spans="1:14" x14ac:dyDescent="0.25">
      <c r="A153" t="s">
        <v>122</v>
      </c>
      <c r="B153" s="1" t="s">
        <v>360</v>
      </c>
      <c r="C153" t="s">
        <v>361</v>
      </c>
      <c r="D153" t="s">
        <v>13</v>
      </c>
      <c r="E153" s="1" t="s">
        <v>368</v>
      </c>
      <c r="F153" t="s">
        <v>369</v>
      </c>
      <c r="G153" t="s">
        <v>370</v>
      </c>
      <c r="H153" t="s">
        <v>10</v>
      </c>
      <c r="I153">
        <v>0</v>
      </c>
      <c r="J153">
        <v>1</v>
      </c>
      <c r="K153">
        <v>1</v>
      </c>
      <c r="L153" s="3">
        <f t="shared" si="12"/>
        <v>0.66666666666666663</v>
      </c>
      <c r="M153">
        <f t="shared" si="13"/>
        <v>0</v>
      </c>
      <c r="N153" s="10">
        <f t="shared" si="14"/>
        <v>0</v>
      </c>
    </row>
    <row r="154" spans="1:14" x14ac:dyDescent="0.25">
      <c r="A154" t="s">
        <v>122</v>
      </c>
      <c r="B154" s="1" t="s">
        <v>107</v>
      </c>
      <c r="C154" t="s">
        <v>108</v>
      </c>
      <c r="D154" t="s">
        <v>13</v>
      </c>
      <c r="E154" s="1" t="s">
        <v>393</v>
      </c>
      <c r="F154" t="s">
        <v>394</v>
      </c>
      <c r="G154" t="s">
        <v>395</v>
      </c>
      <c r="H154" t="s">
        <v>15</v>
      </c>
      <c r="I154">
        <v>1</v>
      </c>
      <c r="J154">
        <v>1</v>
      </c>
      <c r="K154">
        <v>0</v>
      </c>
      <c r="L154" s="3">
        <f t="shared" si="12"/>
        <v>0.66666666666666663</v>
      </c>
      <c r="M154">
        <f t="shared" si="13"/>
        <v>-1</v>
      </c>
      <c r="N154" s="10">
        <f t="shared" si="14"/>
        <v>-1</v>
      </c>
    </row>
    <row r="155" spans="1:14" x14ac:dyDescent="0.25">
      <c r="A155" t="s">
        <v>122</v>
      </c>
      <c r="B155" s="1" t="s">
        <v>426</v>
      </c>
      <c r="C155" t="s">
        <v>427</v>
      </c>
      <c r="D155" t="s">
        <v>8</v>
      </c>
      <c r="E155" s="1" t="s">
        <v>428</v>
      </c>
      <c r="F155" t="s">
        <v>429</v>
      </c>
      <c r="G155" t="s">
        <v>430</v>
      </c>
      <c r="H155" t="s">
        <v>9</v>
      </c>
      <c r="I155">
        <v>0</v>
      </c>
      <c r="J155">
        <v>0</v>
      </c>
      <c r="K155">
        <v>2</v>
      </c>
      <c r="L155" s="3">
        <f t="shared" si="12"/>
        <v>0.66666666666666663</v>
      </c>
      <c r="M155">
        <f t="shared" si="13"/>
        <v>2</v>
      </c>
      <c r="N155" s="10" t="str">
        <f t="shared" si="14"/>
        <v xml:space="preserve"> </v>
      </c>
    </row>
    <row r="156" spans="1:14" x14ac:dyDescent="0.25">
      <c r="A156" t="s">
        <v>122</v>
      </c>
      <c r="B156" s="1" t="s">
        <v>426</v>
      </c>
      <c r="C156" t="s">
        <v>427</v>
      </c>
      <c r="D156" t="s">
        <v>8</v>
      </c>
      <c r="E156" s="1" t="s">
        <v>431</v>
      </c>
      <c r="F156" t="s">
        <v>432</v>
      </c>
      <c r="G156" t="s">
        <v>433</v>
      </c>
      <c r="H156" t="s">
        <v>94</v>
      </c>
      <c r="I156">
        <v>0</v>
      </c>
      <c r="J156">
        <v>0</v>
      </c>
      <c r="K156">
        <v>2</v>
      </c>
      <c r="L156" s="3">
        <f t="shared" si="12"/>
        <v>0.66666666666666663</v>
      </c>
      <c r="M156">
        <f t="shared" si="13"/>
        <v>2</v>
      </c>
      <c r="N156" s="10" t="str">
        <f t="shared" si="14"/>
        <v xml:space="preserve"> </v>
      </c>
    </row>
    <row r="157" spans="1:14" x14ac:dyDescent="0.25">
      <c r="A157" t="s">
        <v>122</v>
      </c>
      <c r="B157" s="1" t="s">
        <v>500</v>
      </c>
      <c r="C157" t="s">
        <v>501</v>
      </c>
      <c r="D157" t="s">
        <v>8</v>
      </c>
      <c r="E157" s="1" t="s">
        <v>502</v>
      </c>
      <c r="F157" t="s">
        <v>503</v>
      </c>
      <c r="G157" t="s">
        <v>504</v>
      </c>
      <c r="H157" t="s">
        <v>15</v>
      </c>
      <c r="I157">
        <v>1</v>
      </c>
      <c r="J157">
        <v>0</v>
      </c>
      <c r="K157">
        <v>1</v>
      </c>
      <c r="L157" s="3">
        <f t="shared" si="12"/>
        <v>0.66666666666666663</v>
      </c>
      <c r="M157">
        <f t="shared" si="13"/>
        <v>1</v>
      </c>
      <c r="N157" s="10" t="str">
        <f t="shared" si="14"/>
        <v xml:space="preserve"> </v>
      </c>
    </row>
    <row r="158" spans="1:14" x14ac:dyDescent="0.25">
      <c r="A158" t="s">
        <v>122</v>
      </c>
      <c r="B158" s="1" t="s">
        <v>582</v>
      </c>
      <c r="C158" t="s">
        <v>583</v>
      </c>
      <c r="D158" t="s">
        <v>8</v>
      </c>
      <c r="E158" s="1" t="s">
        <v>587</v>
      </c>
      <c r="F158" t="s">
        <v>588</v>
      </c>
      <c r="G158" t="s">
        <v>589</v>
      </c>
      <c r="H158" t="s">
        <v>10</v>
      </c>
      <c r="I158">
        <v>1</v>
      </c>
      <c r="J158">
        <v>0</v>
      </c>
      <c r="K158">
        <v>1</v>
      </c>
      <c r="L158" s="3">
        <f t="shared" si="12"/>
        <v>0.66666666666666663</v>
      </c>
      <c r="M158">
        <f t="shared" si="13"/>
        <v>1</v>
      </c>
      <c r="N158" s="10" t="str">
        <f t="shared" si="14"/>
        <v xml:space="preserve"> </v>
      </c>
    </row>
    <row r="159" spans="1:14" x14ac:dyDescent="0.25">
      <c r="A159" t="s">
        <v>122</v>
      </c>
      <c r="B159" s="1" t="s">
        <v>86</v>
      </c>
      <c r="C159" t="s">
        <v>87</v>
      </c>
      <c r="D159" t="s">
        <v>13</v>
      </c>
      <c r="E159" s="1" t="s">
        <v>615</v>
      </c>
      <c r="F159" t="s">
        <v>616</v>
      </c>
      <c r="G159" t="s">
        <v>617</v>
      </c>
      <c r="H159" t="s">
        <v>10</v>
      </c>
      <c r="I159">
        <v>2</v>
      </c>
      <c r="J159">
        <v>0</v>
      </c>
      <c r="K159">
        <v>0</v>
      </c>
      <c r="L159" s="3">
        <f t="shared" si="12"/>
        <v>0.66666666666666663</v>
      </c>
      <c r="M159">
        <f t="shared" si="13"/>
        <v>0</v>
      </c>
      <c r="N159" s="10" t="str">
        <f t="shared" si="14"/>
        <v xml:space="preserve"> </v>
      </c>
    </row>
    <row r="160" spans="1:14" x14ac:dyDescent="0.25">
      <c r="A160" t="s">
        <v>122</v>
      </c>
      <c r="B160" s="1" t="s">
        <v>112</v>
      </c>
      <c r="C160" t="s">
        <v>113</v>
      </c>
      <c r="D160" t="s">
        <v>13</v>
      </c>
      <c r="E160" s="1" t="s">
        <v>639</v>
      </c>
      <c r="F160" t="s">
        <v>105</v>
      </c>
      <c r="G160" t="s">
        <v>640</v>
      </c>
      <c r="H160" t="s">
        <v>28</v>
      </c>
      <c r="I160">
        <v>0</v>
      </c>
      <c r="J160">
        <v>0</v>
      </c>
      <c r="K160">
        <v>2</v>
      </c>
      <c r="L160" s="3">
        <f t="shared" si="12"/>
        <v>0.66666666666666663</v>
      </c>
      <c r="M160">
        <f t="shared" si="13"/>
        <v>2</v>
      </c>
      <c r="N160" s="10" t="str">
        <f t="shared" si="14"/>
        <v xml:space="preserve"> </v>
      </c>
    </row>
    <row r="161" spans="1:14" x14ac:dyDescent="0.25">
      <c r="A161" t="s">
        <v>122</v>
      </c>
      <c r="B161" s="1" t="s">
        <v>17</v>
      </c>
      <c r="C161" t="s">
        <v>18</v>
      </c>
      <c r="D161" t="s">
        <v>8</v>
      </c>
      <c r="E161" s="1" t="s">
        <v>160</v>
      </c>
      <c r="F161" t="s">
        <v>161</v>
      </c>
      <c r="G161" t="s">
        <v>162</v>
      </c>
      <c r="H161" t="s">
        <v>94</v>
      </c>
      <c r="I161">
        <v>0</v>
      </c>
      <c r="J161">
        <v>0</v>
      </c>
      <c r="K161">
        <v>1</v>
      </c>
      <c r="L161" s="3">
        <f t="shared" si="12"/>
        <v>0.33333333333333331</v>
      </c>
      <c r="M161">
        <f t="shared" si="13"/>
        <v>1</v>
      </c>
      <c r="N161" s="10" t="str">
        <f t="shared" si="14"/>
        <v xml:space="preserve"> </v>
      </c>
    </row>
    <row r="162" spans="1:14" x14ac:dyDescent="0.25">
      <c r="A162" t="s">
        <v>122</v>
      </c>
      <c r="B162" s="1" t="s">
        <v>17</v>
      </c>
      <c r="C162" t="s">
        <v>18</v>
      </c>
      <c r="D162" t="s">
        <v>8</v>
      </c>
      <c r="E162" s="1" t="s">
        <v>163</v>
      </c>
      <c r="F162" t="s">
        <v>164</v>
      </c>
      <c r="G162" t="s">
        <v>165</v>
      </c>
      <c r="H162" t="s">
        <v>94</v>
      </c>
      <c r="I162">
        <v>0</v>
      </c>
      <c r="J162">
        <v>0</v>
      </c>
      <c r="K162">
        <v>1</v>
      </c>
      <c r="L162" s="3">
        <f t="shared" si="12"/>
        <v>0.33333333333333331</v>
      </c>
      <c r="M162">
        <f t="shared" si="13"/>
        <v>1</v>
      </c>
      <c r="N162" s="10" t="str">
        <f t="shared" si="14"/>
        <v xml:space="preserve"> </v>
      </c>
    </row>
    <row r="163" spans="1:14" x14ac:dyDescent="0.25">
      <c r="A163" t="s">
        <v>122</v>
      </c>
      <c r="B163" s="1" t="s">
        <v>185</v>
      </c>
      <c r="C163" t="s">
        <v>186</v>
      </c>
      <c r="D163" t="s">
        <v>13</v>
      </c>
      <c r="E163" s="1" t="s">
        <v>187</v>
      </c>
      <c r="F163" t="s">
        <v>188</v>
      </c>
      <c r="G163" t="s">
        <v>189</v>
      </c>
      <c r="H163" t="s">
        <v>10</v>
      </c>
      <c r="I163">
        <v>0</v>
      </c>
      <c r="J163">
        <v>1</v>
      </c>
      <c r="K163">
        <v>0</v>
      </c>
      <c r="L163" s="3">
        <f t="shared" si="12"/>
        <v>0.33333333333333331</v>
      </c>
      <c r="M163">
        <f t="shared" si="13"/>
        <v>-1</v>
      </c>
      <c r="N163" s="10">
        <f t="shared" si="14"/>
        <v>-1</v>
      </c>
    </row>
    <row r="164" spans="1:14" x14ac:dyDescent="0.25">
      <c r="A164" t="s">
        <v>122</v>
      </c>
      <c r="B164" s="1" t="s">
        <v>190</v>
      </c>
      <c r="C164" t="s">
        <v>191</v>
      </c>
      <c r="D164" t="s">
        <v>8</v>
      </c>
      <c r="E164" s="1" t="s">
        <v>195</v>
      </c>
      <c r="F164" t="s">
        <v>196</v>
      </c>
      <c r="G164" t="s">
        <v>197</v>
      </c>
      <c r="H164" t="s">
        <v>94</v>
      </c>
      <c r="I164">
        <v>0</v>
      </c>
      <c r="J164">
        <v>1</v>
      </c>
      <c r="K164">
        <v>0</v>
      </c>
      <c r="L164" s="3">
        <f t="shared" si="12"/>
        <v>0.33333333333333331</v>
      </c>
      <c r="M164">
        <f t="shared" si="13"/>
        <v>-1</v>
      </c>
      <c r="N164" s="10">
        <f t="shared" si="14"/>
        <v>-1</v>
      </c>
    </row>
    <row r="165" spans="1:14" x14ac:dyDescent="0.25">
      <c r="A165" t="s">
        <v>122</v>
      </c>
      <c r="B165" s="1" t="s">
        <v>203</v>
      </c>
      <c r="C165" t="s">
        <v>204</v>
      </c>
      <c r="D165" t="s">
        <v>8</v>
      </c>
      <c r="E165" s="1" t="s">
        <v>205</v>
      </c>
      <c r="F165" t="s">
        <v>206</v>
      </c>
      <c r="G165" t="s">
        <v>207</v>
      </c>
      <c r="H165" t="s">
        <v>94</v>
      </c>
      <c r="I165">
        <v>0</v>
      </c>
      <c r="J165">
        <v>0</v>
      </c>
      <c r="K165">
        <v>1</v>
      </c>
      <c r="L165" s="3">
        <f t="shared" si="12"/>
        <v>0.33333333333333331</v>
      </c>
      <c r="M165">
        <f t="shared" si="13"/>
        <v>1</v>
      </c>
      <c r="N165" s="10" t="str">
        <f t="shared" si="14"/>
        <v xml:space="preserve"> </v>
      </c>
    </row>
    <row r="166" spans="1:14" x14ac:dyDescent="0.25">
      <c r="A166" t="s">
        <v>122</v>
      </c>
      <c r="B166" s="1" t="s">
        <v>306</v>
      </c>
      <c r="C166" t="s">
        <v>307</v>
      </c>
      <c r="D166" t="s">
        <v>8</v>
      </c>
      <c r="E166" s="1" t="s">
        <v>308</v>
      </c>
      <c r="F166" t="s">
        <v>309</v>
      </c>
      <c r="G166" t="s">
        <v>310</v>
      </c>
      <c r="H166" t="s">
        <v>9</v>
      </c>
      <c r="I166">
        <v>0</v>
      </c>
      <c r="J166">
        <v>1</v>
      </c>
      <c r="K166">
        <v>0</v>
      </c>
      <c r="L166" s="3">
        <f t="shared" si="12"/>
        <v>0.33333333333333331</v>
      </c>
      <c r="M166">
        <f t="shared" si="13"/>
        <v>-1</v>
      </c>
      <c r="N166" s="10">
        <f t="shared" si="14"/>
        <v>-1</v>
      </c>
    </row>
    <row r="167" spans="1:14" x14ac:dyDescent="0.25">
      <c r="A167" t="s">
        <v>122</v>
      </c>
      <c r="B167" s="1" t="s">
        <v>32</v>
      </c>
      <c r="C167" t="s">
        <v>33</v>
      </c>
      <c r="D167" t="s">
        <v>13</v>
      </c>
      <c r="E167" s="1" t="s">
        <v>321</v>
      </c>
      <c r="F167" t="s">
        <v>322</v>
      </c>
      <c r="G167" t="s">
        <v>104</v>
      </c>
      <c r="H167" t="s">
        <v>10</v>
      </c>
      <c r="I167">
        <v>1</v>
      </c>
      <c r="J167">
        <v>0</v>
      </c>
      <c r="K167">
        <v>0</v>
      </c>
      <c r="L167" s="3">
        <f t="shared" ref="L167:L180" si="15">AVERAGE(I167:K167)</f>
        <v>0.33333333333333331</v>
      </c>
      <c r="M167">
        <f t="shared" ref="M167:M180" si="16">K167-J167</f>
        <v>0</v>
      </c>
      <c r="N167" s="10" t="str">
        <f t="shared" ref="N167:N180" si="17">IF(J167 &gt; 0,M167/J167," ")</f>
        <v xml:space="preserve"> </v>
      </c>
    </row>
    <row r="168" spans="1:14" x14ac:dyDescent="0.25">
      <c r="A168" t="s">
        <v>122</v>
      </c>
      <c r="B168" s="1" t="s">
        <v>32</v>
      </c>
      <c r="C168" t="s">
        <v>33</v>
      </c>
      <c r="D168" t="s">
        <v>13</v>
      </c>
      <c r="E168" s="1" t="s">
        <v>321</v>
      </c>
      <c r="F168" t="s">
        <v>323</v>
      </c>
      <c r="G168" t="s">
        <v>104</v>
      </c>
      <c r="H168" t="s">
        <v>10</v>
      </c>
      <c r="I168">
        <v>0</v>
      </c>
      <c r="J168">
        <v>0</v>
      </c>
      <c r="K168">
        <v>1</v>
      </c>
      <c r="L168" s="3">
        <f t="shared" si="15"/>
        <v>0.33333333333333331</v>
      </c>
      <c r="M168">
        <f t="shared" si="16"/>
        <v>1</v>
      </c>
      <c r="N168" s="10" t="str">
        <f t="shared" si="17"/>
        <v xml:space="preserve"> </v>
      </c>
    </row>
    <row r="169" spans="1:14" x14ac:dyDescent="0.25">
      <c r="A169" t="s">
        <v>122</v>
      </c>
      <c r="B169" s="1" t="s">
        <v>32</v>
      </c>
      <c r="C169" t="s">
        <v>33</v>
      </c>
      <c r="D169" t="s">
        <v>13</v>
      </c>
      <c r="E169" s="1" t="s">
        <v>324</v>
      </c>
      <c r="F169" t="s">
        <v>327</v>
      </c>
      <c r="G169" t="s">
        <v>326</v>
      </c>
      <c r="H169" t="s">
        <v>10</v>
      </c>
      <c r="I169">
        <v>0</v>
      </c>
      <c r="J169">
        <v>0</v>
      </c>
      <c r="K169">
        <v>1</v>
      </c>
      <c r="L169" s="3">
        <f t="shared" si="15"/>
        <v>0.33333333333333331</v>
      </c>
      <c r="M169">
        <f t="shared" si="16"/>
        <v>1</v>
      </c>
      <c r="N169" s="10" t="str">
        <f t="shared" si="17"/>
        <v xml:space="preserve"> </v>
      </c>
    </row>
    <row r="170" spans="1:14" x14ac:dyDescent="0.25">
      <c r="A170" t="s">
        <v>122</v>
      </c>
      <c r="B170" s="1" t="s">
        <v>334</v>
      </c>
      <c r="C170" t="s">
        <v>335</v>
      </c>
      <c r="D170" t="s">
        <v>8</v>
      </c>
      <c r="E170" s="1" t="s">
        <v>342</v>
      </c>
      <c r="F170" t="s">
        <v>343</v>
      </c>
      <c r="G170" t="s">
        <v>338</v>
      </c>
      <c r="H170" t="s">
        <v>10</v>
      </c>
      <c r="I170">
        <v>0</v>
      </c>
      <c r="J170">
        <v>1</v>
      </c>
      <c r="K170">
        <v>0</v>
      </c>
      <c r="L170" s="3">
        <f t="shared" si="15"/>
        <v>0.33333333333333331</v>
      </c>
      <c r="M170">
        <f t="shared" si="16"/>
        <v>-1</v>
      </c>
      <c r="N170" s="10">
        <f t="shared" si="17"/>
        <v>-1</v>
      </c>
    </row>
    <row r="171" spans="1:14" x14ac:dyDescent="0.25">
      <c r="A171" t="s">
        <v>122</v>
      </c>
      <c r="B171" s="1" t="s">
        <v>334</v>
      </c>
      <c r="C171" t="s">
        <v>335</v>
      </c>
      <c r="D171" t="s">
        <v>8</v>
      </c>
      <c r="E171" s="1" t="s">
        <v>342</v>
      </c>
      <c r="F171" t="s">
        <v>344</v>
      </c>
      <c r="G171" t="s">
        <v>338</v>
      </c>
      <c r="H171" t="s">
        <v>10</v>
      </c>
      <c r="I171">
        <v>0</v>
      </c>
      <c r="J171">
        <v>0</v>
      </c>
      <c r="K171">
        <v>1</v>
      </c>
      <c r="L171" s="3">
        <f t="shared" si="15"/>
        <v>0.33333333333333331</v>
      </c>
      <c r="M171">
        <f t="shared" si="16"/>
        <v>1</v>
      </c>
      <c r="N171" s="10" t="str">
        <f t="shared" si="17"/>
        <v xml:space="preserve"> </v>
      </c>
    </row>
    <row r="172" spans="1:14" x14ac:dyDescent="0.25">
      <c r="A172" t="s">
        <v>122</v>
      </c>
      <c r="B172" s="1" t="s">
        <v>36</v>
      </c>
      <c r="C172" t="s">
        <v>37</v>
      </c>
      <c r="D172" t="s">
        <v>13</v>
      </c>
      <c r="E172" s="1" t="s">
        <v>374</v>
      </c>
      <c r="F172" t="s">
        <v>375</v>
      </c>
      <c r="G172" t="s">
        <v>373</v>
      </c>
      <c r="H172" t="s">
        <v>10</v>
      </c>
      <c r="I172">
        <v>0</v>
      </c>
      <c r="J172">
        <v>0</v>
      </c>
      <c r="K172">
        <v>1</v>
      </c>
      <c r="L172" s="3">
        <f t="shared" si="15"/>
        <v>0.33333333333333331</v>
      </c>
      <c r="M172">
        <f t="shared" si="16"/>
        <v>1</v>
      </c>
      <c r="N172" s="10" t="str">
        <f t="shared" si="17"/>
        <v xml:space="preserve"> </v>
      </c>
    </row>
    <row r="173" spans="1:14" x14ac:dyDescent="0.25">
      <c r="A173" t="s">
        <v>122</v>
      </c>
      <c r="B173" s="1" t="s">
        <v>38</v>
      </c>
      <c r="C173" t="s">
        <v>39</v>
      </c>
      <c r="D173" t="s">
        <v>8</v>
      </c>
      <c r="E173" s="1" t="s">
        <v>381</v>
      </c>
      <c r="F173" t="s">
        <v>384</v>
      </c>
      <c r="G173" t="s">
        <v>385</v>
      </c>
      <c r="H173" t="s">
        <v>9</v>
      </c>
      <c r="I173">
        <v>0</v>
      </c>
      <c r="J173">
        <v>1</v>
      </c>
      <c r="K173">
        <v>0</v>
      </c>
      <c r="L173" s="3">
        <f t="shared" si="15"/>
        <v>0.33333333333333331</v>
      </c>
      <c r="M173">
        <f t="shared" si="16"/>
        <v>-1</v>
      </c>
      <c r="N173" s="10">
        <f t="shared" si="17"/>
        <v>-1</v>
      </c>
    </row>
    <row r="174" spans="1:14" x14ac:dyDescent="0.25">
      <c r="A174" t="s">
        <v>122</v>
      </c>
      <c r="B174" s="1" t="s">
        <v>38</v>
      </c>
      <c r="C174" t="s">
        <v>39</v>
      </c>
      <c r="D174" t="s">
        <v>8</v>
      </c>
      <c r="E174" s="1" t="s">
        <v>386</v>
      </c>
      <c r="F174" t="s">
        <v>387</v>
      </c>
      <c r="G174" t="s">
        <v>388</v>
      </c>
      <c r="H174" t="s">
        <v>10</v>
      </c>
      <c r="I174">
        <v>0</v>
      </c>
      <c r="J174">
        <v>1</v>
      </c>
      <c r="K174">
        <v>0</v>
      </c>
      <c r="L174" s="3">
        <f t="shared" si="15"/>
        <v>0.33333333333333331</v>
      </c>
      <c r="M174">
        <f t="shared" si="16"/>
        <v>-1</v>
      </c>
      <c r="N174" s="10">
        <f t="shared" si="17"/>
        <v>-1</v>
      </c>
    </row>
    <row r="175" spans="1:14" x14ac:dyDescent="0.25">
      <c r="A175" t="s">
        <v>122</v>
      </c>
      <c r="B175" s="1" t="s">
        <v>43</v>
      </c>
      <c r="C175" t="s">
        <v>44</v>
      </c>
      <c r="D175" t="s">
        <v>8</v>
      </c>
      <c r="E175" s="1" t="s">
        <v>465</v>
      </c>
      <c r="F175" t="s">
        <v>466</v>
      </c>
      <c r="G175" t="s">
        <v>45</v>
      </c>
      <c r="H175" t="s">
        <v>9</v>
      </c>
      <c r="I175">
        <v>0</v>
      </c>
      <c r="J175">
        <v>0</v>
      </c>
      <c r="K175">
        <v>1</v>
      </c>
      <c r="L175" s="3">
        <f t="shared" si="15"/>
        <v>0.33333333333333331</v>
      </c>
      <c r="M175">
        <f t="shared" si="16"/>
        <v>1</v>
      </c>
      <c r="N175" s="10" t="str">
        <f t="shared" si="17"/>
        <v xml:space="preserve"> </v>
      </c>
    </row>
    <row r="176" spans="1:14" x14ac:dyDescent="0.25">
      <c r="A176" t="s">
        <v>122</v>
      </c>
      <c r="B176" s="1" t="s">
        <v>43</v>
      </c>
      <c r="C176" t="s">
        <v>44</v>
      </c>
      <c r="D176" t="s">
        <v>8</v>
      </c>
      <c r="E176" s="1" t="s">
        <v>471</v>
      </c>
      <c r="F176" t="s">
        <v>472</v>
      </c>
      <c r="G176" t="s">
        <v>473</v>
      </c>
      <c r="H176" t="s">
        <v>94</v>
      </c>
      <c r="I176">
        <v>0</v>
      </c>
      <c r="J176">
        <v>0</v>
      </c>
      <c r="K176">
        <v>1</v>
      </c>
      <c r="L176" s="3">
        <f t="shared" si="15"/>
        <v>0.33333333333333331</v>
      </c>
      <c r="M176">
        <f t="shared" si="16"/>
        <v>1</v>
      </c>
      <c r="N176" s="10" t="str">
        <f t="shared" si="17"/>
        <v xml:space="preserve"> </v>
      </c>
    </row>
    <row r="177" spans="1:14" x14ac:dyDescent="0.25">
      <c r="A177" t="s">
        <v>122</v>
      </c>
      <c r="B177" s="1" t="s">
        <v>572</v>
      </c>
      <c r="C177" t="s">
        <v>573</v>
      </c>
      <c r="D177" t="s">
        <v>13</v>
      </c>
      <c r="E177" s="1" t="s">
        <v>577</v>
      </c>
      <c r="F177" t="s">
        <v>578</v>
      </c>
      <c r="G177" t="s">
        <v>573</v>
      </c>
      <c r="H177" t="s">
        <v>9</v>
      </c>
      <c r="I177">
        <v>0</v>
      </c>
      <c r="J177">
        <v>1</v>
      </c>
      <c r="K177">
        <v>0</v>
      </c>
      <c r="L177" s="3">
        <f t="shared" si="15"/>
        <v>0.33333333333333331</v>
      </c>
      <c r="M177">
        <f t="shared" si="16"/>
        <v>-1</v>
      </c>
      <c r="N177" s="10">
        <f t="shared" si="17"/>
        <v>-1</v>
      </c>
    </row>
    <row r="178" spans="1:14" x14ac:dyDescent="0.25">
      <c r="A178" t="s">
        <v>122</v>
      </c>
      <c r="B178" s="1" t="s">
        <v>572</v>
      </c>
      <c r="C178" t="s">
        <v>573</v>
      </c>
      <c r="D178" t="s">
        <v>13</v>
      </c>
      <c r="E178" s="1" t="s">
        <v>577</v>
      </c>
      <c r="F178" t="s">
        <v>579</v>
      </c>
      <c r="G178" t="s">
        <v>573</v>
      </c>
      <c r="H178" t="s">
        <v>9</v>
      </c>
      <c r="I178">
        <v>0</v>
      </c>
      <c r="J178">
        <v>0</v>
      </c>
      <c r="K178">
        <v>1</v>
      </c>
      <c r="L178" s="3">
        <f t="shared" si="15"/>
        <v>0.33333333333333331</v>
      </c>
      <c r="M178">
        <f t="shared" si="16"/>
        <v>1</v>
      </c>
      <c r="N178" s="10" t="str">
        <f t="shared" si="17"/>
        <v xml:space="preserve"> </v>
      </c>
    </row>
    <row r="179" spans="1:14" x14ac:dyDescent="0.25">
      <c r="A179" t="s">
        <v>122</v>
      </c>
      <c r="B179" s="1" t="s">
        <v>582</v>
      </c>
      <c r="C179" t="s">
        <v>583</v>
      </c>
      <c r="D179" t="s">
        <v>8</v>
      </c>
      <c r="E179" s="1" t="s">
        <v>594</v>
      </c>
      <c r="F179" t="s">
        <v>595</v>
      </c>
      <c r="G179" t="s">
        <v>596</v>
      </c>
      <c r="H179" t="s">
        <v>94</v>
      </c>
      <c r="I179">
        <v>1</v>
      </c>
      <c r="J179">
        <v>0</v>
      </c>
      <c r="K179">
        <v>0</v>
      </c>
      <c r="L179" s="3">
        <f t="shared" si="15"/>
        <v>0.33333333333333331</v>
      </c>
      <c r="M179">
        <f t="shared" si="16"/>
        <v>0</v>
      </c>
      <c r="N179" s="10" t="str">
        <f t="shared" si="17"/>
        <v xml:space="preserve"> </v>
      </c>
    </row>
    <row r="180" spans="1:14" x14ac:dyDescent="0.25">
      <c r="A180" t="s">
        <v>122</v>
      </c>
      <c r="B180" s="1" t="s">
        <v>86</v>
      </c>
      <c r="C180" t="s">
        <v>87</v>
      </c>
      <c r="D180" t="s">
        <v>13</v>
      </c>
      <c r="E180" s="1" t="s">
        <v>610</v>
      </c>
      <c r="F180" t="s">
        <v>611</v>
      </c>
      <c r="G180" t="s">
        <v>612</v>
      </c>
      <c r="H180" t="s">
        <v>10</v>
      </c>
      <c r="I180">
        <v>0</v>
      </c>
      <c r="J180">
        <v>0</v>
      </c>
      <c r="K180">
        <v>1</v>
      </c>
      <c r="L180" s="3">
        <f t="shared" si="15"/>
        <v>0.33333333333333331</v>
      </c>
      <c r="M180">
        <f t="shared" si="16"/>
        <v>1</v>
      </c>
      <c r="N180" s="10" t="str">
        <f t="shared" si="17"/>
        <v xml:space="preserve"> </v>
      </c>
    </row>
    <row r="181" spans="1:14" x14ac:dyDescent="0.25">
      <c r="A181" t="s">
        <v>642</v>
      </c>
      <c r="I181">
        <f>SUBTOTAL(109,Table9[2020-21])</f>
        <v>2659</v>
      </c>
      <c r="J181">
        <f>SUBTOTAL(109,Table9[2021-22])</f>
        <v>2292</v>
      </c>
      <c r="K181">
        <f>SUBTOTAL(109,Table9[2022-23])</f>
        <v>1791</v>
      </c>
    </row>
    <row r="183" spans="1:14" x14ac:dyDescent="0.25">
      <c r="A183" t="s">
        <v>641</v>
      </c>
      <c r="B183" s="1" t="s">
        <v>114</v>
      </c>
    </row>
  </sheetData>
  <conditionalFormatting sqref="L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{5A433EF9-8694-4056-8E47-4B89D750E3C4}</x14:id>
        </ext>
      </extLst>
    </cfRule>
  </conditionalFormatting>
  <conditionalFormatting sqref="L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{E600CE3C-3E95-4C3A-BE84-393899AE1CCC}</x14:id>
        </ext>
      </extLst>
    </cfRule>
  </conditionalFormatting>
  <conditionalFormatting sqref="L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{0B316617-C8C1-468B-A2F3-3598571F6452}</x14:id>
        </ext>
      </extLst>
    </cfRule>
  </conditionalFormatting>
  <conditionalFormatting sqref="L6:L18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{67D549A8-E0BC-4AEB-9DA2-1E9AB3AA9C8D}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433EF9-8694-4056-8E47-4B89D750E3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600CE3C-3E95-4C3A-BE84-393899AE1C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0B316617-C8C1-468B-A2F3-3598571F64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67D549A8-E0BC-4AEB-9DA2-1E9AB3AA9C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L6:L180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E390-C515-4266-A561-E99E8AD0C435}">
  <dimension ref="A3:G391"/>
  <sheetViews>
    <sheetView workbookViewId="0">
      <selection activeCell="G3" sqref="G3:G5"/>
    </sheetView>
  </sheetViews>
  <sheetFormatPr defaultRowHeight="15" x14ac:dyDescent="0.25"/>
  <cols>
    <col min="1" max="1" width="64.85546875" bestFit="1" customWidth="1"/>
    <col min="2" max="4" width="14.42578125" bestFit="1" customWidth="1"/>
  </cols>
  <sheetData>
    <row r="3" spans="1:7" x14ac:dyDescent="0.25">
      <c r="A3" s="4" t="s">
        <v>95</v>
      </c>
      <c r="B3" t="s">
        <v>97</v>
      </c>
      <c r="C3" t="s">
        <v>98</v>
      </c>
      <c r="D3" t="s">
        <v>118</v>
      </c>
      <c r="G3" s="9" t="s">
        <v>99</v>
      </c>
    </row>
    <row r="4" spans="1:7" x14ac:dyDescent="0.25">
      <c r="A4" s="5" t="s">
        <v>18</v>
      </c>
      <c r="B4" s="7">
        <v>35</v>
      </c>
      <c r="C4" s="7">
        <v>39</v>
      </c>
      <c r="D4" s="7">
        <v>32</v>
      </c>
      <c r="G4" t="s">
        <v>120</v>
      </c>
    </row>
    <row r="5" spans="1:7" x14ac:dyDescent="0.25">
      <c r="A5" s="6" t="s">
        <v>18</v>
      </c>
      <c r="B5" s="7">
        <v>30</v>
      </c>
      <c r="C5" s="7">
        <v>29</v>
      </c>
      <c r="D5" s="7">
        <v>20</v>
      </c>
      <c r="G5" t="s">
        <v>119</v>
      </c>
    </row>
    <row r="6" spans="1:7" x14ac:dyDescent="0.25">
      <c r="A6" s="8" t="s">
        <v>9</v>
      </c>
      <c r="B6" s="7">
        <v>28</v>
      </c>
      <c r="C6" s="7">
        <v>26</v>
      </c>
      <c r="D6" s="7">
        <v>18</v>
      </c>
    </row>
    <row r="7" spans="1:7" x14ac:dyDescent="0.25">
      <c r="A7" s="8" t="s">
        <v>10</v>
      </c>
      <c r="B7" s="7">
        <v>2</v>
      </c>
      <c r="C7" s="7">
        <v>3</v>
      </c>
      <c r="D7" s="7">
        <v>2</v>
      </c>
    </row>
    <row r="8" spans="1:7" x14ac:dyDescent="0.25">
      <c r="A8" s="6" t="s">
        <v>165</v>
      </c>
      <c r="B8" s="7">
        <v>0</v>
      </c>
      <c r="C8" s="7">
        <v>0</v>
      </c>
      <c r="D8" s="7">
        <v>1</v>
      </c>
    </row>
    <row r="9" spans="1:7" x14ac:dyDescent="0.25">
      <c r="A9" s="8" t="s">
        <v>94</v>
      </c>
      <c r="B9" s="7">
        <v>0</v>
      </c>
      <c r="C9" s="7">
        <v>0</v>
      </c>
      <c r="D9" s="7">
        <v>1</v>
      </c>
    </row>
    <row r="10" spans="1:7" x14ac:dyDescent="0.25">
      <c r="A10" s="6" t="s">
        <v>159</v>
      </c>
      <c r="B10" s="7">
        <v>0</v>
      </c>
      <c r="C10" s="7">
        <v>0</v>
      </c>
      <c r="D10" s="7">
        <v>2</v>
      </c>
    </row>
    <row r="11" spans="1:7" x14ac:dyDescent="0.25">
      <c r="A11" s="8" t="s">
        <v>94</v>
      </c>
      <c r="B11" s="7">
        <v>0</v>
      </c>
      <c r="C11" s="7">
        <v>0</v>
      </c>
      <c r="D11" s="7">
        <v>2</v>
      </c>
    </row>
    <row r="12" spans="1:7" x14ac:dyDescent="0.25">
      <c r="A12" s="6" t="s">
        <v>153</v>
      </c>
      <c r="B12" s="7">
        <v>5</v>
      </c>
      <c r="C12" s="7">
        <v>10</v>
      </c>
      <c r="D12" s="7">
        <v>6</v>
      </c>
    </row>
    <row r="13" spans="1:7" x14ac:dyDescent="0.25">
      <c r="A13" s="8" t="s">
        <v>10</v>
      </c>
      <c r="B13" s="7">
        <v>5</v>
      </c>
      <c r="C13" s="7">
        <v>10</v>
      </c>
      <c r="D13" s="7">
        <v>6</v>
      </c>
    </row>
    <row r="14" spans="1:7" x14ac:dyDescent="0.25">
      <c r="A14" s="6" t="s">
        <v>156</v>
      </c>
      <c r="B14" s="7">
        <v>0</v>
      </c>
      <c r="C14" s="7">
        <v>0</v>
      </c>
      <c r="D14" s="7">
        <v>2</v>
      </c>
    </row>
    <row r="15" spans="1:7" x14ac:dyDescent="0.25">
      <c r="A15" s="8" t="s">
        <v>10</v>
      </c>
      <c r="B15" s="7">
        <v>0</v>
      </c>
      <c r="C15" s="7">
        <v>0</v>
      </c>
      <c r="D15" s="7">
        <v>2</v>
      </c>
    </row>
    <row r="16" spans="1:7" x14ac:dyDescent="0.25">
      <c r="A16" s="6" t="s">
        <v>162</v>
      </c>
      <c r="B16" s="7">
        <v>0</v>
      </c>
      <c r="C16" s="7">
        <v>0</v>
      </c>
      <c r="D16" s="7">
        <v>1</v>
      </c>
    </row>
    <row r="17" spans="1:4" x14ac:dyDescent="0.25">
      <c r="A17" s="8" t="s">
        <v>94</v>
      </c>
      <c r="B17" s="7">
        <v>0</v>
      </c>
      <c r="C17" s="7">
        <v>0</v>
      </c>
      <c r="D17" s="7">
        <v>1</v>
      </c>
    </row>
    <row r="18" spans="1:4" x14ac:dyDescent="0.25">
      <c r="A18" s="5" t="s">
        <v>71</v>
      </c>
      <c r="B18" s="7">
        <v>17</v>
      </c>
      <c r="C18" s="7">
        <v>19</v>
      </c>
      <c r="D18" s="7">
        <v>10</v>
      </c>
    </row>
    <row r="19" spans="1:4" x14ac:dyDescent="0.25">
      <c r="A19" s="6" t="s">
        <v>71</v>
      </c>
      <c r="B19" s="7">
        <v>6</v>
      </c>
      <c r="C19" s="7">
        <v>6</v>
      </c>
      <c r="D19" s="7">
        <v>3</v>
      </c>
    </row>
    <row r="20" spans="1:4" x14ac:dyDescent="0.25">
      <c r="A20" s="8" t="s">
        <v>9</v>
      </c>
      <c r="B20" s="7">
        <v>6</v>
      </c>
      <c r="C20" s="7">
        <v>6</v>
      </c>
      <c r="D20" s="7">
        <v>3</v>
      </c>
    </row>
    <row r="21" spans="1:4" x14ac:dyDescent="0.25">
      <c r="A21" s="6" t="s">
        <v>72</v>
      </c>
      <c r="B21" s="7">
        <v>11</v>
      </c>
      <c r="C21" s="7">
        <v>13</v>
      </c>
      <c r="D21" s="7">
        <v>7</v>
      </c>
    </row>
    <row r="22" spans="1:4" x14ac:dyDescent="0.25">
      <c r="A22" s="8" t="s">
        <v>15</v>
      </c>
      <c r="B22" s="7">
        <v>11</v>
      </c>
      <c r="C22" s="7">
        <v>13</v>
      </c>
      <c r="D22" s="7">
        <v>7</v>
      </c>
    </row>
    <row r="23" spans="1:4" x14ac:dyDescent="0.25">
      <c r="A23" s="5" t="s">
        <v>33</v>
      </c>
      <c r="B23" s="7">
        <v>17</v>
      </c>
      <c r="C23" s="7">
        <v>13</v>
      </c>
      <c r="D23" s="7">
        <v>15</v>
      </c>
    </row>
    <row r="24" spans="1:4" x14ac:dyDescent="0.25">
      <c r="A24" s="6" t="s">
        <v>33</v>
      </c>
      <c r="B24" s="7">
        <v>10</v>
      </c>
      <c r="C24" s="7">
        <v>7</v>
      </c>
      <c r="D24" s="7">
        <v>2</v>
      </c>
    </row>
    <row r="25" spans="1:4" x14ac:dyDescent="0.25">
      <c r="A25" s="8" t="s">
        <v>9</v>
      </c>
      <c r="B25" s="7">
        <v>10</v>
      </c>
      <c r="C25" s="7">
        <v>7</v>
      </c>
      <c r="D25" s="7">
        <v>2</v>
      </c>
    </row>
    <row r="26" spans="1:4" x14ac:dyDescent="0.25">
      <c r="A26" s="6" t="s">
        <v>326</v>
      </c>
      <c r="B26" s="7">
        <v>1</v>
      </c>
      <c r="C26" s="7">
        <v>1</v>
      </c>
      <c r="D26" s="7">
        <v>1</v>
      </c>
    </row>
    <row r="27" spans="1:4" x14ac:dyDescent="0.25">
      <c r="A27" s="8" t="s">
        <v>10</v>
      </c>
      <c r="B27" s="7">
        <v>1</v>
      </c>
      <c r="C27" s="7">
        <v>1</v>
      </c>
      <c r="D27" s="7">
        <v>1</v>
      </c>
    </row>
    <row r="28" spans="1:4" x14ac:dyDescent="0.25">
      <c r="A28" s="6" t="s">
        <v>104</v>
      </c>
      <c r="B28" s="7">
        <v>3</v>
      </c>
      <c r="C28" s="7">
        <v>1</v>
      </c>
      <c r="D28" s="7">
        <v>5</v>
      </c>
    </row>
    <row r="29" spans="1:4" x14ac:dyDescent="0.25">
      <c r="A29" s="8" t="s">
        <v>9</v>
      </c>
      <c r="B29" s="7">
        <v>2</v>
      </c>
      <c r="C29" s="7">
        <v>1</v>
      </c>
      <c r="D29" s="7">
        <v>4</v>
      </c>
    </row>
    <row r="30" spans="1:4" x14ac:dyDescent="0.25">
      <c r="A30" s="8" t="s">
        <v>10</v>
      </c>
      <c r="B30" s="7">
        <v>1</v>
      </c>
      <c r="C30" s="7">
        <v>0</v>
      </c>
      <c r="D30" s="7">
        <v>1</v>
      </c>
    </row>
    <row r="31" spans="1:4" x14ac:dyDescent="0.25">
      <c r="A31" s="6" t="s">
        <v>106</v>
      </c>
      <c r="B31" s="7">
        <v>3</v>
      </c>
      <c r="C31" s="7">
        <v>4</v>
      </c>
      <c r="D31" s="7">
        <v>7</v>
      </c>
    </row>
    <row r="32" spans="1:4" x14ac:dyDescent="0.25">
      <c r="A32" s="8" t="s">
        <v>15</v>
      </c>
      <c r="B32" s="7">
        <v>3</v>
      </c>
      <c r="C32" s="7">
        <v>4</v>
      </c>
      <c r="D32" s="7">
        <v>7</v>
      </c>
    </row>
    <row r="33" spans="1:4" x14ac:dyDescent="0.25">
      <c r="A33" s="5" t="s">
        <v>427</v>
      </c>
      <c r="B33" s="7">
        <v>0</v>
      </c>
      <c r="C33" s="7">
        <v>0</v>
      </c>
      <c r="D33" s="7">
        <v>4</v>
      </c>
    </row>
    <row r="34" spans="1:4" x14ac:dyDescent="0.25">
      <c r="A34" s="6" t="s">
        <v>433</v>
      </c>
      <c r="B34" s="7">
        <v>0</v>
      </c>
      <c r="C34" s="7">
        <v>0</v>
      </c>
      <c r="D34" s="7">
        <v>2</v>
      </c>
    </row>
    <row r="35" spans="1:4" x14ac:dyDescent="0.25">
      <c r="A35" s="8" t="s">
        <v>94</v>
      </c>
      <c r="B35" s="7">
        <v>0</v>
      </c>
      <c r="C35" s="7">
        <v>0</v>
      </c>
      <c r="D35" s="7">
        <v>2</v>
      </c>
    </row>
    <row r="36" spans="1:4" x14ac:dyDescent="0.25">
      <c r="A36" s="6" t="s">
        <v>430</v>
      </c>
      <c r="B36" s="7">
        <v>0</v>
      </c>
      <c r="C36" s="7">
        <v>0</v>
      </c>
      <c r="D36" s="7">
        <v>2</v>
      </c>
    </row>
    <row r="37" spans="1:4" x14ac:dyDescent="0.25">
      <c r="A37" s="8" t="s">
        <v>9</v>
      </c>
      <c r="B37" s="7">
        <v>0</v>
      </c>
      <c r="C37" s="7">
        <v>0</v>
      </c>
      <c r="D37" s="7">
        <v>2</v>
      </c>
    </row>
    <row r="38" spans="1:4" x14ac:dyDescent="0.25">
      <c r="A38" s="5" t="s">
        <v>89</v>
      </c>
      <c r="B38" s="7">
        <v>47</v>
      </c>
      <c r="C38" s="7">
        <v>30</v>
      </c>
      <c r="D38" s="7">
        <v>26</v>
      </c>
    </row>
    <row r="39" spans="1:4" x14ac:dyDescent="0.25">
      <c r="A39" s="6" t="s">
        <v>627</v>
      </c>
      <c r="B39" s="7">
        <v>27</v>
      </c>
      <c r="C39" s="7">
        <v>16</v>
      </c>
      <c r="D39" s="7">
        <v>18</v>
      </c>
    </row>
    <row r="40" spans="1:4" x14ac:dyDescent="0.25">
      <c r="A40" s="8" t="s">
        <v>94</v>
      </c>
      <c r="B40" s="7">
        <v>27</v>
      </c>
      <c r="C40" s="7">
        <v>16</v>
      </c>
      <c r="D40" s="7">
        <v>18</v>
      </c>
    </row>
    <row r="41" spans="1:4" x14ac:dyDescent="0.25">
      <c r="A41" s="6" t="s">
        <v>624</v>
      </c>
      <c r="B41" s="7">
        <v>20</v>
      </c>
      <c r="C41" s="7">
        <v>14</v>
      </c>
      <c r="D41" s="7">
        <v>8</v>
      </c>
    </row>
    <row r="42" spans="1:4" x14ac:dyDescent="0.25">
      <c r="A42" s="8" t="s">
        <v>9</v>
      </c>
      <c r="B42" s="7">
        <v>20</v>
      </c>
      <c r="C42" s="7">
        <v>14</v>
      </c>
      <c r="D42" s="7">
        <v>8</v>
      </c>
    </row>
    <row r="43" spans="1:4" x14ac:dyDescent="0.25">
      <c r="A43" s="5" t="s">
        <v>12</v>
      </c>
      <c r="B43" s="7">
        <v>41</v>
      </c>
      <c r="C43" s="7">
        <v>18</v>
      </c>
      <c r="D43" s="7">
        <v>18</v>
      </c>
    </row>
    <row r="44" spans="1:4" x14ac:dyDescent="0.25">
      <c r="A44" s="6" t="s">
        <v>16</v>
      </c>
      <c r="B44" s="7">
        <v>16</v>
      </c>
      <c r="C44" s="7">
        <v>4</v>
      </c>
      <c r="D44" s="7">
        <v>2</v>
      </c>
    </row>
    <row r="45" spans="1:4" x14ac:dyDescent="0.25">
      <c r="A45" s="8" t="s">
        <v>9</v>
      </c>
      <c r="B45" s="7">
        <v>16</v>
      </c>
      <c r="C45" s="7">
        <v>4</v>
      </c>
      <c r="D45" s="7">
        <v>2</v>
      </c>
    </row>
    <row r="46" spans="1:4" x14ac:dyDescent="0.25">
      <c r="A46" s="6" t="s">
        <v>14</v>
      </c>
      <c r="B46" s="7">
        <v>25</v>
      </c>
      <c r="C46" s="7">
        <v>14</v>
      </c>
      <c r="D46" s="7">
        <v>16</v>
      </c>
    </row>
    <row r="47" spans="1:4" x14ac:dyDescent="0.25">
      <c r="A47" s="8" t="s">
        <v>15</v>
      </c>
      <c r="B47" s="7">
        <v>25</v>
      </c>
      <c r="C47" s="7">
        <v>14</v>
      </c>
      <c r="D47" s="7">
        <v>16</v>
      </c>
    </row>
    <row r="48" spans="1:4" x14ac:dyDescent="0.25">
      <c r="A48" s="5" t="s">
        <v>20</v>
      </c>
      <c r="B48" s="7">
        <v>145</v>
      </c>
      <c r="C48" s="7">
        <v>121</v>
      </c>
      <c r="D48" s="7">
        <v>109</v>
      </c>
    </row>
    <row r="49" spans="1:4" x14ac:dyDescent="0.25">
      <c r="A49" s="6" t="s">
        <v>171</v>
      </c>
      <c r="B49" s="7">
        <v>0</v>
      </c>
      <c r="C49" s="7">
        <v>0</v>
      </c>
      <c r="D49" s="7">
        <v>26</v>
      </c>
    </row>
    <row r="50" spans="1:4" x14ac:dyDescent="0.25">
      <c r="A50" s="8" t="s">
        <v>15</v>
      </c>
      <c r="B50" s="7">
        <v>0</v>
      </c>
      <c r="C50" s="7">
        <v>0</v>
      </c>
      <c r="D50" s="7">
        <v>26</v>
      </c>
    </row>
    <row r="51" spans="1:4" x14ac:dyDescent="0.25">
      <c r="A51" s="6" t="s">
        <v>168</v>
      </c>
      <c r="B51" s="7">
        <v>114</v>
      </c>
      <c r="C51" s="7">
        <v>99</v>
      </c>
      <c r="D51" s="7">
        <v>67</v>
      </c>
    </row>
    <row r="52" spans="1:4" x14ac:dyDescent="0.25">
      <c r="A52" s="8" t="s">
        <v>15</v>
      </c>
      <c r="B52" s="7">
        <v>114</v>
      </c>
      <c r="C52" s="7">
        <v>99</v>
      </c>
      <c r="D52" s="7">
        <v>67</v>
      </c>
    </row>
    <row r="53" spans="1:4" x14ac:dyDescent="0.25">
      <c r="A53" s="6" t="s">
        <v>20</v>
      </c>
      <c r="B53" s="7">
        <v>31</v>
      </c>
      <c r="C53" s="7">
        <v>22</v>
      </c>
      <c r="D53" s="7">
        <v>16</v>
      </c>
    </row>
    <row r="54" spans="1:4" x14ac:dyDescent="0.25">
      <c r="A54" s="8" t="s">
        <v>9</v>
      </c>
      <c r="B54" s="7">
        <v>31</v>
      </c>
      <c r="C54" s="7">
        <v>22</v>
      </c>
      <c r="D54" s="7">
        <v>16</v>
      </c>
    </row>
    <row r="55" spans="1:4" x14ac:dyDescent="0.25">
      <c r="A55" s="5" t="s">
        <v>540</v>
      </c>
      <c r="B55" s="7">
        <v>6</v>
      </c>
      <c r="C55" s="7">
        <v>8</v>
      </c>
      <c r="D55" s="7">
        <v>3</v>
      </c>
    </row>
    <row r="56" spans="1:4" x14ac:dyDescent="0.25">
      <c r="A56" s="6" t="s">
        <v>546</v>
      </c>
      <c r="B56" s="7">
        <v>0</v>
      </c>
      <c r="C56" s="7">
        <v>1</v>
      </c>
      <c r="D56" s="7">
        <v>2</v>
      </c>
    </row>
    <row r="57" spans="1:4" x14ac:dyDescent="0.25">
      <c r="A57" s="8" t="s">
        <v>9</v>
      </c>
      <c r="B57" s="7">
        <v>0</v>
      </c>
      <c r="C57" s="7">
        <v>1</v>
      </c>
      <c r="D57" s="7">
        <v>2</v>
      </c>
    </row>
    <row r="58" spans="1:4" x14ac:dyDescent="0.25">
      <c r="A58" s="6" t="s">
        <v>543</v>
      </c>
      <c r="B58" s="7">
        <v>6</v>
      </c>
      <c r="C58" s="7">
        <v>7</v>
      </c>
      <c r="D58" s="7">
        <v>1</v>
      </c>
    </row>
    <row r="59" spans="1:4" x14ac:dyDescent="0.25">
      <c r="A59" s="8" t="s">
        <v>9</v>
      </c>
      <c r="B59" s="7">
        <v>6</v>
      </c>
      <c r="C59" s="7">
        <v>7</v>
      </c>
      <c r="D59" s="7">
        <v>1</v>
      </c>
    </row>
    <row r="60" spans="1:4" x14ac:dyDescent="0.25">
      <c r="A60" s="5" t="s">
        <v>475</v>
      </c>
      <c r="B60" s="7">
        <v>30</v>
      </c>
      <c r="C60" s="7">
        <v>34</v>
      </c>
      <c r="D60" s="7">
        <v>20</v>
      </c>
    </row>
    <row r="61" spans="1:4" x14ac:dyDescent="0.25">
      <c r="A61" s="6" t="s">
        <v>481</v>
      </c>
      <c r="B61" s="7">
        <v>3</v>
      </c>
      <c r="C61" s="7">
        <v>0</v>
      </c>
      <c r="D61" s="7">
        <v>2</v>
      </c>
    </row>
    <row r="62" spans="1:4" x14ac:dyDescent="0.25">
      <c r="A62" s="8" t="s">
        <v>10</v>
      </c>
      <c r="B62" s="7">
        <v>3</v>
      </c>
      <c r="C62" s="7">
        <v>0</v>
      </c>
      <c r="D62" s="7">
        <v>2</v>
      </c>
    </row>
    <row r="63" spans="1:4" x14ac:dyDescent="0.25">
      <c r="A63" s="6" t="s">
        <v>478</v>
      </c>
      <c r="B63" s="7">
        <v>27</v>
      </c>
      <c r="C63" s="7">
        <v>34</v>
      </c>
      <c r="D63" s="7">
        <v>18</v>
      </c>
    </row>
    <row r="64" spans="1:4" x14ac:dyDescent="0.25">
      <c r="A64" s="8" t="s">
        <v>15</v>
      </c>
      <c r="B64" s="7">
        <v>27</v>
      </c>
      <c r="C64" s="7">
        <v>34</v>
      </c>
      <c r="D64" s="7">
        <v>18</v>
      </c>
    </row>
    <row r="65" spans="1:4" x14ac:dyDescent="0.25">
      <c r="A65" s="5" t="s">
        <v>496</v>
      </c>
      <c r="B65" s="7">
        <v>0</v>
      </c>
      <c r="C65" s="7">
        <v>1</v>
      </c>
      <c r="D65" s="7">
        <v>2</v>
      </c>
    </row>
    <row r="66" spans="1:4" x14ac:dyDescent="0.25">
      <c r="A66" s="6" t="s">
        <v>499</v>
      </c>
      <c r="B66" s="7">
        <v>0</v>
      </c>
      <c r="C66" s="7">
        <v>1</v>
      </c>
      <c r="D66" s="7">
        <v>2</v>
      </c>
    </row>
    <row r="67" spans="1:4" x14ac:dyDescent="0.25">
      <c r="A67" s="8" t="s">
        <v>10</v>
      </c>
      <c r="B67" s="7">
        <v>0</v>
      </c>
      <c r="C67" s="7">
        <v>1</v>
      </c>
      <c r="D67" s="7">
        <v>2</v>
      </c>
    </row>
    <row r="68" spans="1:4" x14ac:dyDescent="0.25">
      <c r="A68" s="5" t="s">
        <v>44</v>
      </c>
      <c r="B68" s="7">
        <v>26</v>
      </c>
      <c r="C68" s="7">
        <v>18</v>
      </c>
      <c r="D68" s="7">
        <v>31</v>
      </c>
    </row>
    <row r="69" spans="1:4" x14ac:dyDescent="0.25">
      <c r="A69" s="6" t="s">
        <v>45</v>
      </c>
      <c r="B69" s="7">
        <v>16</v>
      </c>
      <c r="C69" s="7">
        <v>14</v>
      </c>
      <c r="D69" s="7">
        <v>20</v>
      </c>
    </row>
    <row r="70" spans="1:4" x14ac:dyDescent="0.25">
      <c r="A70" s="8" t="s">
        <v>9</v>
      </c>
      <c r="B70" s="7">
        <v>16</v>
      </c>
      <c r="C70" s="7">
        <v>14</v>
      </c>
      <c r="D70" s="7">
        <v>20</v>
      </c>
    </row>
    <row r="71" spans="1:4" x14ac:dyDescent="0.25">
      <c r="A71" s="6" t="s">
        <v>464</v>
      </c>
      <c r="B71" s="7">
        <v>10</v>
      </c>
      <c r="C71" s="7">
        <v>4</v>
      </c>
      <c r="D71" s="7">
        <v>6</v>
      </c>
    </row>
    <row r="72" spans="1:4" x14ac:dyDescent="0.25">
      <c r="A72" s="8" t="s">
        <v>15</v>
      </c>
      <c r="B72" s="7">
        <v>10</v>
      </c>
      <c r="C72" s="7">
        <v>4</v>
      </c>
      <c r="D72" s="7">
        <v>6</v>
      </c>
    </row>
    <row r="73" spans="1:4" x14ac:dyDescent="0.25">
      <c r="A73" s="6" t="s">
        <v>470</v>
      </c>
      <c r="B73" s="7">
        <v>0</v>
      </c>
      <c r="C73" s="7">
        <v>0</v>
      </c>
      <c r="D73" s="7">
        <v>4</v>
      </c>
    </row>
    <row r="74" spans="1:4" x14ac:dyDescent="0.25">
      <c r="A74" s="8" t="s">
        <v>94</v>
      </c>
      <c r="B74" s="7">
        <v>0</v>
      </c>
      <c r="C74" s="7">
        <v>0</v>
      </c>
      <c r="D74" s="7">
        <v>4</v>
      </c>
    </row>
    <row r="75" spans="1:4" x14ac:dyDescent="0.25">
      <c r="A75" s="6" t="s">
        <v>473</v>
      </c>
      <c r="B75" s="7">
        <v>0</v>
      </c>
      <c r="C75" s="7">
        <v>0</v>
      </c>
      <c r="D75" s="7">
        <v>1</v>
      </c>
    </row>
    <row r="76" spans="1:4" x14ac:dyDescent="0.25">
      <c r="A76" s="8" t="s">
        <v>94</v>
      </c>
      <c r="B76" s="7">
        <v>0</v>
      </c>
      <c r="C76" s="7">
        <v>0</v>
      </c>
      <c r="D76" s="7">
        <v>1</v>
      </c>
    </row>
    <row r="77" spans="1:4" x14ac:dyDescent="0.25">
      <c r="A77" s="5" t="s">
        <v>47</v>
      </c>
      <c r="B77" s="7">
        <v>9</v>
      </c>
      <c r="C77" s="7">
        <v>7</v>
      </c>
      <c r="D77" s="7">
        <v>9</v>
      </c>
    </row>
    <row r="78" spans="1:4" x14ac:dyDescent="0.25">
      <c r="A78" s="6" t="s">
        <v>484</v>
      </c>
      <c r="B78" s="7">
        <v>9</v>
      </c>
      <c r="C78" s="7">
        <v>7</v>
      </c>
      <c r="D78" s="7">
        <v>9</v>
      </c>
    </row>
    <row r="79" spans="1:4" x14ac:dyDescent="0.25">
      <c r="A79" s="8" t="s">
        <v>94</v>
      </c>
      <c r="B79" s="7">
        <v>9</v>
      </c>
      <c r="C79" s="7">
        <v>7</v>
      </c>
      <c r="D79" s="7">
        <v>9</v>
      </c>
    </row>
    <row r="80" spans="1:4" x14ac:dyDescent="0.25">
      <c r="A80" s="5" t="s">
        <v>37</v>
      </c>
      <c r="B80" s="7">
        <v>4</v>
      </c>
      <c r="C80" s="7">
        <v>8</v>
      </c>
      <c r="D80" s="7">
        <v>3</v>
      </c>
    </row>
    <row r="81" spans="1:4" x14ac:dyDescent="0.25">
      <c r="A81" s="6" t="s">
        <v>373</v>
      </c>
      <c r="B81" s="7">
        <v>4</v>
      </c>
      <c r="C81" s="7">
        <v>8</v>
      </c>
      <c r="D81" s="7">
        <v>3</v>
      </c>
    </row>
    <row r="82" spans="1:4" x14ac:dyDescent="0.25">
      <c r="A82" s="8" t="s">
        <v>9</v>
      </c>
      <c r="B82" s="7">
        <v>4</v>
      </c>
      <c r="C82" s="7">
        <v>8</v>
      </c>
      <c r="D82" s="7">
        <v>2</v>
      </c>
    </row>
    <row r="83" spans="1:4" x14ac:dyDescent="0.25">
      <c r="A83" s="8" t="s">
        <v>10</v>
      </c>
      <c r="B83" s="7">
        <v>0</v>
      </c>
      <c r="C83" s="7">
        <v>0</v>
      </c>
      <c r="D83" s="7">
        <v>1</v>
      </c>
    </row>
    <row r="84" spans="1:4" x14ac:dyDescent="0.25">
      <c r="A84" s="5" t="s">
        <v>377</v>
      </c>
      <c r="B84" s="7">
        <v>1</v>
      </c>
      <c r="C84" s="7">
        <v>2</v>
      </c>
      <c r="D84" s="7">
        <v>2</v>
      </c>
    </row>
    <row r="85" spans="1:4" x14ac:dyDescent="0.25">
      <c r="A85" s="6" t="s">
        <v>380</v>
      </c>
      <c r="B85" s="7">
        <v>1</v>
      </c>
      <c r="C85" s="7">
        <v>2</v>
      </c>
      <c r="D85" s="7">
        <v>2</v>
      </c>
    </row>
    <row r="86" spans="1:4" x14ac:dyDescent="0.25">
      <c r="A86" s="8" t="s">
        <v>94</v>
      </c>
      <c r="B86" s="7">
        <v>1</v>
      </c>
      <c r="C86" s="7">
        <v>2</v>
      </c>
      <c r="D86" s="7">
        <v>2</v>
      </c>
    </row>
    <row r="87" spans="1:4" x14ac:dyDescent="0.25">
      <c r="A87" s="5" t="s">
        <v>335</v>
      </c>
      <c r="B87" s="7">
        <v>23</v>
      </c>
      <c r="C87" s="7">
        <v>16</v>
      </c>
      <c r="D87" s="7">
        <v>13</v>
      </c>
    </row>
    <row r="88" spans="1:4" x14ac:dyDescent="0.25">
      <c r="A88" s="6" t="s">
        <v>348</v>
      </c>
      <c r="B88" s="7">
        <v>1</v>
      </c>
      <c r="C88" s="7">
        <v>0</v>
      </c>
      <c r="D88" s="7">
        <v>1</v>
      </c>
    </row>
    <row r="89" spans="1:4" x14ac:dyDescent="0.25">
      <c r="A89" s="8" t="s">
        <v>94</v>
      </c>
      <c r="B89" s="7">
        <v>1</v>
      </c>
      <c r="C89" s="7">
        <v>0</v>
      </c>
      <c r="D89" s="7">
        <v>1</v>
      </c>
    </row>
    <row r="90" spans="1:4" x14ac:dyDescent="0.25">
      <c r="A90" s="6" t="s">
        <v>354</v>
      </c>
      <c r="B90" s="7">
        <v>1</v>
      </c>
      <c r="C90" s="7">
        <v>1</v>
      </c>
      <c r="D90" s="7">
        <v>2</v>
      </c>
    </row>
    <row r="91" spans="1:4" x14ac:dyDescent="0.25">
      <c r="A91" s="8" t="s">
        <v>94</v>
      </c>
      <c r="B91" s="7">
        <v>1</v>
      </c>
      <c r="C91" s="7">
        <v>1</v>
      </c>
      <c r="D91" s="7">
        <v>2</v>
      </c>
    </row>
    <row r="92" spans="1:4" x14ac:dyDescent="0.25">
      <c r="A92" s="6" t="s">
        <v>341</v>
      </c>
      <c r="B92" s="7">
        <v>3</v>
      </c>
      <c r="C92" s="7">
        <v>2</v>
      </c>
      <c r="D92" s="7">
        <v>1</v>
      </c>
    </row>
    <row r="93" spans="1:4" x14ac:dyDescent="0.25">
      <c r="A93" s="8" t="s">
        <v>10</v>
      </c>
      <c r="B93" s="7">
        <v>3</v>
      </c>
      <c r="C93" s="7">
        <v>2</v>
      </c>
      <c r="D93" s="7">
        <v>1</v>
      </c>
    </row>
    <row r="94" spans="1:4" x14ac:dyDescent="0.25">
      <c r="A94" s="6" t="s">
        <v>338</v>
      </c>
      <c r="B94" s="7">
        <v>17</v>
      </c>
      <c r="C94" s="7">
        <v>12</v>
      </c>
      <c r="D94" s="7">
        <v>9</v>
      </c>
    </row>
    <row r="95" spans="1:4" x14ac:dyDescent="0.25">
      <c r="A95" s="8" t="s">
        <v>9</v>
      </c>
      <c r="B95" s="7">
        <v>13</v>
      </c>
      <c r="C95" s="7">
        <v>11</v>
      </c>
      <c r="D95" s="7">
        <v>6</v>
      </c>
    </row>
    <row r="96" spans="1:4" x14ac:dyDescent="0.25">
      <c r="A96" s="8" t="s">
        <v>10</v>
      </c>
      <c r="B96" s="7">
        <v>4</v>
      </c>
      <c r="C96" s="7">
        <v>1</v>
      </c>
      <c r="D96" s="7">
        <v>3</v>
      </c>
    </row>
    <row r="97" spans="1:4" x14ac:dyDescent="0.25">
      <c r="A97" s="6" t="s">
        <v>351</v>
      </c>
      <c r="B97" s="7">
        <v>1</v>
      </c>
      <c r="C97" s="7">
        <v>1</v>
      </c>
      <c r="D97" s="7">
        <v>0</v>
      </c>
    </row>
    <row r="98" spans="1:4" x14ac:dyDescent="0.25">
      <c r="A98" s="8" t="s">
        <v>94</v>
      </c>
      <c r="B98" s="7">
        <v>1</v>
      </c>
      <c r="C98" s="7">
        <v>1</v>
      </c>
      <c r="D98" s="7">
        <v>0</v>
      </c>
    </row>
    <row r="99" spans="1:4" x14ac:dyDescent="0.25">
      <c r="A99" s="5" t="s">
        <v>456</v>
      </c>
      <c r="B99" s="7">
        <v>0</v>
      </c>
      <c r="C99" s="7">
        <v>0</v>
      </c>
      <c r="D99" s="7">
        <v>10</v>
      </c>
    </row>
    <row r="100" spans="1:4" x14ac:dyDescent="0.25">
      <c r="A100" s="6" t="s">
        <v>459</v>
      </c>
      <c r="B100" s="7">
        <v>0</v>
      </c>
      <c r="C100" s="7">
        <v>0</v>
      </c>
      <c r="D100" s="7">
        <v>10</v>
      </c>
    </row>
    <row r="101" spans="1:4" x14ac:dyDescent="0.25">
      <c r="A101" s="8" t="s">
        <v>94</v>
      </c>
      <c r="B101" s="7">
        <v>0</v>
      </c>
      <c r="C101" s="7">
        <v>0</v>
      </c>
      <c r="D101" s="7">
        <v>10</v>
      </c>
    </row>
    <row r="102" spans="1:4" x14ac:dyDescent="0.25">
      <c r="A102" s="5" t="s">
        <v>227</v>
      </c>
      <c r="B102" s="7">
        <v>3</v>
      </c>
      <c r="C102" s="7">
        <v>1</v>
      </c>
      <c r="D102" s="7">
        <v>9</v>
      </c>
    </row>
    <row r="103" spans="1:4" x14ac:dyDescent="0.25">
      <c r="A103" s="6" t="s">
        <v>230</v>
      </c>
      <c r="B103" s="7">
        <v>3</v>
      </c>
      <c r="C103" s="7">
        <v>1</v>
      </c>
      <c r="D103" s="7">
        <v>7</v>
      </c>
    </row>
    <row r="104" spans="1:4" x14ac:dyDescent="0.25">
      <c r="A104" s="8" t="s">
        <v>10</v>
      </c>
      <c r="B104" s="7">
        <v>3</v>
      </c>
      <c r="C104" s="7">
        <v>1</v>
      </c>
      <c r="D104" s="7">
        <v>7</v>
      </c>
    </row>
    <row r="105" spans="1:4" x14ac:dyDescent="0.25">
      <c r="A105" s="6" t="s">
        <v>103</v>
      </c>
      <c r="B105" s="7">
        <v>0</v>
      </c>
      <c r="C105" s="7">
        <v>0</v>
      </c>
      <c r="D105" s="7">
        <v>2</v>
      </c>
    </row>
    <row r="106" spans="1:4" x14ac:dyDescent="0.25">
      <c r="A106" s="8" t="s">
        <v>10</v>
      </c>
      <c r="B106" s="7">
        <v>0</v>
      </c>
      <c r="C106" s="7">
        <v>0</v>
      </c>
      <c r="D106" s="7">
        <v>2</v>
      </c>
    </row>
    <row r="107" spans="1:4" x14ac:dyDescent="0.25">
      <c r="A107" s="5" t="s">
        <v>27</v>
      </c>
      <c r="B107" s="7">
        <v>2</v>
      </c>
      <c r="C107" s="7">
        <v>1</v>
      </c>
      <c r="D107" s="7">
        <v>1</v>
      </c>
    </row>
    <row r="108" spans="1:4" x14ac:dyDescent="0.25">
      <c r="A108" s="6" t="s">
        <v>235</v>
      </c>
      <c r="B108" s="7">
        <v>2</v>
      </c>
      <c r="C108" s="7">
        <v>1</v>
      </c>
      <c r="D108" s="7">
        <v>1</v>
      </c>
    </row>
    <row r="109" spans="1:4" x14ac:dyDescent="0.25">
      <c r="A109" s="8" t="s">
        <v>9</v>
      </c>
      <c r="B109" s="7">
        <v>2</v>
      </c>
      <c r="C109" s="7">
        <v>1</v>
      </c>
      <c r="D109" s="7">
        <v>1</v>
      </c>
    </row>
    <row r="110" spans="1:4" x14ac:dyDescent="0.25">
      <c r="A110" s="5" t="s">
        <v>24</v>
      </c>
      <c r="B110" s="7">
        <v>52</v>
      </c>
      <c r="C110" s="7">
        <v>50</v>
      </c>
      <c r="D110" s="7">
        <v>45</v>
      </c>
    </row>
    <row r="111" spans="1:4" x14ac:dyDescent="0.25">
      <c r="A111" s="6" t="s">
        <v>101</v>
      </c>
      <c r="B111" s="7">
        <v>25</v>
      </c>
      <c r="C111" s="7">
        <v>18</v>
      </c>
      <c r="D111" s="7">
        <v>18</v>
      </c>
    </row>
    <row r="112" spans="1:4" x14ac:dyDescent="0.25">
      <c r="A112" s="8" t="s">
        <v>9</v>
      </c>
      <c r="B112" s="7">
        <v>25</v>
      </c>
      <c r="C112" s="7">
        <v>18</v>
      </c>
      <c r="D112" s="7">
        <v>18</v>
      </c>
    </row>
    <row r="113" spans="1:4" x14ac:dyDescent="0.25">
      <c r="A113" s="6" t="s">
        <v>25</v>
      </c>
      <c r="B113" s="7">
        <v>27</v>
      </c>
      <c r="C113" s="7">
        <v>32</v>
      </c>
      <c r="D113" s="7">
        <v>27</v>
      </c>
    </row>
    <row r="114" spans="1:4" x14ac:dyDescent="0.25">
      <c r="A114" s="8" t="s">
        <v>15</v>
      </c>
      <c r="B114" s="7">
        <v>27</v>
      </c>
      <c r="C114" s="7">
        <v>32</v>
      </c>
      <c r="D114" s="7">
        <v>27</v>
      </c>
    </row>
    <row r="115" spans="1:4" x14ac:dyDescent="0.25">
      <c r="A115" s="5" t="s">
        <v>213</v>
      </c>
      <c r="B115" s="7">
        <v>35</v>
      </c>
      <c r="C115" s="7">
        <v>19</v>
      </c>
      <c r="D115" s="7">
        <v>30</v>
      </c>
    </row>
    <row r="116" spans="1:4" x14ac:dyDescent="0.25">
      <c r="A116" s="6" t="s">
        <v>216</v>
      </c>
      <c r="B116" s="7">
        <v>10</v>
      </c>
      <c r="C116" s="7">
        <v>12</v>
      </c>
      <c r="D116" s="7">
        <v>9</v>
      </c>
    </row>
    <row r="117" spans="1:4" x14ac:dyDescent="0.25">
      <c r="A117" s="8" t="s">
        <v>10</v>
      </c>
      <c r="B117" s="7">
        <v>10</v>
      </c>
      <c r="C117" s="7">
        <v>12</v>
      </c>
      <c r="D117" s="7">
        <v>9</v>
      </c>
    </row>
    <row r="118" spans="1:4" x14ac:dyDescent="0.25">
      <c r="A118" s="6" t="s">
        <v>225</v>
      </c>
      <c r="B118" s="7">
        <v>7</v>
      </c>
      <c r="C118" s="7">
        <v>1</v>
      </c>
      <c r="D118" s="7">
        <v>1</v>
      </c>
    </row>
    <row r="119" spans="1:4" x14ac:dyDescent="0.25">
      <c r="A119" s="8" t="s">
        <v>10</v>
      </c>
      <c r="B119" s="7">
        <v>7</v>
      </c>
      <c r="C119" s="7">
        <v>1</v>
      </c>
      <c r="D119" s="7">
        <v>1</v>
      </c>
    </row>
    <row r="120" spans="1:4" x14ac:dyDescent="0.25">
      <c r="A120" s="6" t="s">
        <v>222</v>
      </c>
      <c r="B120" s="7">
        <v>14</v>
      </c>
      <c r="C120" s="7">
        <v>4</v>
      </c>
      <c r="D120" s="7">
        <v>5</v>
      </c>
    </row>
    <row r="121" spans="1:4" x14ac:dyDescent="0.25">
      <c r="A121" s="8" t="s">
        <v>10</v>
      </c>
      <c r="B121" s="7">
        <v>14</v>
      </c>
      <c r="C121" s="7">
        <v>4</v>
      </c>
      <c r="D121" s="7">
        <v>5</v>
      </c>
    </row>
    <row r="122" spans="1:4" x14ac:dyDescent="0.25">
      <c r="A122" s="6" t="s">
        <v>219</v>
      </c>
      <c r="B122" s="7">
        <v>4</v>
      </c>
      <c r="C122" s="7">
        <v>2</v>
      </c>
      <c r="D122" s="7">
        <v>15</v>
      </c>
    </row>
    <row r="123" spans="1:4" x14ac:dyDescent="0.25">
      <c r="A123" s="8" t="s">
        <v>10</v>
      </c>
      <c r="B123" s="7">
        <v>4</v>
      </c>
      <c r="C123" s="7">
        <v>2</v>
      </c>
      <c r="D123" s="7">
        <v>15</v>
      </c>
    </row>
    <row r="124" spans="1:4" x14ac:dyDescent="0.25">
      <c r="A124" s="5" t="s">
        <v>435</v>
      </c>
      <c r="B124" s="7">
        <v>4</v>
      </c>
      <c r="C124" s="7">
        <v>24</v>
      </c>
      <c r="D124" s="7">
        <v>13</v>
      </c>
    </row>
    <row r="125" spans="1:4" x14ac:dyDescent="0.25">
      <c r="A125" s="6" t="s">
        <v>438</v>
      </c>
      <c r="B125" s="7">
        <v>4</v>
      </c>
      <c r="C125" s="7">
        <v>24</v>
      </c>
      <c r="D125" s="7">
        <v>13</v>
      </c>
    </row>
    <row r="126" spans="1:4" x14ac:dyDescent="0.25">
      <c r="A126" s="8" t="s">
        <v>9</v>
      </c>
      <c r="B126" s="7">
        <v>3</v>
      </c>
      <c r="C126" s="7">
        <v>10</v>
      </c>
      <c r="D126" s="7">
        <v>4</v>
      </c>
    </row>
    <row r="127" spans="1:4" x14ac:dyDescent="0.25">
      <c r="A127" s="8" t="s">
        <v>10</v>
      </c>
      <c r="B127" s="7">
        <v>1</v>
      </c>
      <c r="C127" s="7">
        <v>14</v>
      </c>
      <c r="D127" s="7">
        <v>9</v>
      </c>
    </row>
    <row r="128" spans="1:4" x14ac:dyDescent="0.25">
      <c r="A128" s="5" t="s">
        <v>444</v>
      </c>
      <c r="B128" s="7">
        <v>73</v>
      </c>
      <c r="C128" s="7">
        <v>76</v>
      </c>
      <c r="D128" s="7">
        <v>54</v>
      </c>
    </row>
    <row r="129" spans="1:4" x14ac:dyDescent="0.25">
      <c r="A129" s="6" t="s">
        <v>447</v>
      </c>
      <c r="B129" s="7">
        <v>73</v>
      </c>
      <c r="C129" s="7">
        <v>76</v>
      </c>
      <c r="D129" s="7">
        <v>54</v>
      </c>
    </row>
    <row r="130" spans="1:4" x14ac:dyDescent="0.25">
      <c r="A130" s="8" t="s">
        <v>448</v>
      </c>
      <c r="B130" s="7">
        <v>73</v>
      </c>
      <c r="C130" s="7">
        <v>76</v>
      </c>
      <c r="D130" s="7">
        <v>54</v>
      </c>
    </row>
    <row r="131" spans="1:4" x14ac:dyDescent="0.25">
      <c r="A131" s="5" t="s">
        <v>361</v>
      </c>
      <c r="B131" s="7">
        <v>5</v>
      </c>
      <c r="C131" s="7">
        <v>6</v>
      </c>
      <c r="D131" s="7">
        <v>7</v>
      </c>
    </row>
    <row r="132" spans="1:4" x14ac:dyDescent="0.25">
      <c r="A132" s="6" t="s">
        <v>370</v>
      </c>
      <c r="B132" s="7">
        <v>0</v>
      </c>
      <c r="C132" s="7">
        <v>1</v>
      </c>
      <c r="D132" s="7">
        <v>1</v>
      </c>
    </row>
    <row r="133" spans="1:4" x14ac:dyDescent="0.25">
      <c r="A133" s="8" t="s">
        <v>10</v>
      </c>
      <c r="B133" s="7">
        <v>0</v>
      </c>
      <c r="C133" s="7">
        <v>1</v>
      </c>
      <c r="D133" s="7">
        <v>1</v>
      </c>
    </row>
    <row r="134" spans="1:4" x14ac:dyDescent="0.25">
      <c r="A134" s="6" t="s">
        <v>367</v>
      </c>
      <c r="B134" s="7">
        <v>0</v>
      </c>
      <c r="C134" s="7">
        <v>3</v>
      </c>
      <c r="D134" s="7">
        <v>2</v>
      </c>
    </row>
    <row r="135" spans="1:4" x14ac:dyDescent="0.25">
      <c r="A135" s="8" t="s">
        <v>9</v>
      </c>
      <c r="B135" s="7">
        <v>0</v>
      </c>
      <c r="C135" s="7">
        <v>3</v>
      </c>
      <c r="D135" s="7">
        <v>2</v>
      </c>
    </row>
    <row r="136" spans="1:4" x14ac:dyDescent="0.25">
      <c r="A136" s="6" t="s">
        <v>364</v>
      </c>
      <c r="B136" s="7">
        <v>5</v>
      </c>
      <c r="C136" s="7">
        <v>2</v>
      </c>
      <c r="D136" s="7">
        <v>4</v>
      </c>
    </row>
    <row r="137" spans="1:4" x14ac:dyDescent="0.25">
      <c r="A137" s="8" t="s">
        <v>15</v>
      </c>
      <c r="B137" s="7">
        <v>5</v>
      </c>
      <c r="C137" s="7">
        <v>2</v>
      </c>
      <c r="D137" s="7">
        <v>4</v>
      </c>
    </row>
    <row r="138" spans="1:4" x14ac:dyDescent="0.25">
      <c r="A138" s="5" t="s">
        <v>175</v>
      </c>
      <c r="B138" s="7">
        <v>4</v>
      </c>
      <c r="C138" s="7">
        <v>7</v>
      </c>
      <c r="D138" s="7">
        <v>26</v>
      </c>
    </row>
    <row r="139" spans="1:4" x14ac:dyDescent="0.25">
      <c r="A139" s="6" t="s">
        <v>181</v>
      </c>
      <c r="B139" s="7">
        <v>0</v>
      </c>
      <c r="C139" s="7">
        <v>1</v>
      </c>
      <c r="D139" s="7">
        <v>3</v>
      </c>
    </row>
    <row r="140" spans="1:4" x14ac:dyDescent="0.25">
      <c r="A140" s="8" t="s">
        <v>94</v>
      </c>
      <c r="B140" s="7">
        <v>0</v>
      </c>
      <c r="C140" s="7">
        <v>1</v>
      </c>
      <c r="D140" s="7">
        <v>3</v>
      </c>
    </row>
    <row r="141" spans="1:4" x14ac:dyDescent="0.25">
      <c r="A141" s="6" t="s">
        <v>178</v>
      </c>
      <c r="B141" s="7">
        <v>4</v>
      </c>
      <c r="C141" s="7">
        <v>6</v>
      </c>
      <c r="D141" s="7">
        <v>23</v>
      </c>
    </row>
    <row r="142" spans="1:4" x14ac:dyDescent="0.25">
      <c r="A142" s="8" t="s">
        <v>10</v>
      </c>
      <c r="B142" s="7">
        <v>4</v>
      </c>
      <c r="C142" s="7">
        <v>6</v>
      </c>
      <c r="D142" s="7">
        <v>23</v>
      </c>
    </row>
    <row r="143" spans="1:4" x14ac:dyDescent="0.25">
      <c r="A143" s="5" t="s">
        <v>74</v>
      </c>
      <c r="B143" s="7">
        <v>40</v>
      </c>
      <c r="C143" s="7">
        <v>27</v>
      </c>
      <c r="D143" s="7">
        <v>25</v>
      </c>
    </row>
    <row r="144" spans="1:4" x14ac:dyDescent="0.25">
      <c r="A144" s="6" t="s">
        <v>74</v>
      </c>
      <c r="B144" s="7">
        <v>3</v>
      </c>
      <c r="C144" s="7">
        <v>2</v>
      </c>
      <c r="D144" s="7">
        <v>1</v>
      </c>
    </row>
    <row r="145" spans="1:4" x14ac:dyDescent="0.25">
      <c r="A145" s="8" t="s">
        <v>9</v>
      </c>
      <c r="B145" s="7">
        <v>3</v>
      </c>
      <c r="C145" s="7">
        <v>2</v>
      </c>
      <c r="D145" s="7">
        <v>1</v>
      </c>
    </row>
    <row r="146" spans="1:4" x14ac:dyDescent="0.25">
      <c r="A146" s="6" t="s">
        <v>75</v>
      </c>
      <c r="B146" s="7">
        <v>37</v>
      </c>
      <c r="C146" s="7">
        <v>25</v>
      </c>
      <c r="D146" s="7">
        <v>24</v>
      </c>
    </row>
    <row r="147" spans="1:4" x14ac:dyDescent="0.25">
      <c r="A147" s="8" t="s">
        <v>15</v>
      </c>
      <c r="B147" s="7">
        <v>37</v>
      </c>
      <c r="C147" s="7">
        <v>25</v>
      </c>
      <c r="D147" s="7">
        <v>24</v>
      </c>
    </row>
    <row r="148" spans="1:4" x14ac:dyDescent="0.25">
      <c r="A148" s="5" t="s">
        <v>246</v>
      </c>
      <c r="B148" s="7">
        <v>54</v>
      </c>
      <c r="C148" s="7">
        <v>97</v>
      </c>
      <c r="D148" s="7">
        <v>71</v>
      </c>
    </row>
    <row r="149" spans="1:4" x14ac:dyDescent="0.25">
      <c r="A149" s="6" t="s">
        <v>258</v>
      </c>
      <c r="B149" s="7">
        <v>0</v>
      </c>
      <c r="C149" s="7">
        <v>26</v>
      </c>
      <c r="D149" s="7">
        <v>27</v>
      </c>
    </row>
    <row r="150" spans="1:4" x14ac:dyDescent="0.25">
      <c r="A150" s="8" t="s">
        <v>94</v>
      </c>
      <c r="B150" s="7">
        <v>0</v>
      </c>
      <c r="C150" s="7">
        <v>26</v>
      </c>
      <c r="D150" s="7">
        <v>27</v>
      </c>
    </row>
    <row r="151" spans="1:4" x14ac:dyDescent="0.25">
      <c r="A151" s="6" t="s">
        <v>252</v>
      </c>
      <c r="B151" s="7">
        <v>0</v>
      </c>
      <c r="C151" s="7">
        <v>9</v>
      </c>
      <c r="D151" s="7">
        <v>0</v>
      </c>
    </row>
    <row r="152" spans="1:4" x14ac:dyDescent="0.25">
      <c r="A152" s="8" t="s">
        <v>94</v>
      </c>
      <c r="B152" s="7">
        <v>0</v>
      </c>
      <c r="C152" s="7">
        <v>9</v>
      </c>
      <c r="D152" s="7">
        <v>0</v>
      </c>
    </row>
    <row r="153" spans="1:4" x14ac:dyDescent="0.25">
      <c r="A153" s="6" t="s">
        <v>249</v>
      </c>
      <c r="B153" s="7">
        <v>54</v>
      </c>
      <c r="C153" s="7">
        <v>40</v>
      </c>
      <c r="D153" s="7">
        <v>25</v>
      </c>
    </row>
    <row r="154" spans="1:4" x14ac:dyDescent="0.25">
      <c r="A154" s="8" t="s">
        <v>94</v>
      </c>
      <c r="B154" s="7">
        <v>54</v>
      </c>
      <c r="C154" s="7">
        <v>40</v>
      </c>
      <c r="D154" s="7">
        <v>25</v>
      </c>
    </row>
    <row r="155" spans="1:4" x14ac:dyDescent="0.25">
      <c r="A155" s="6" t="s">
        <v>255</v>
      </c>
      <c r="B155" s="7">
        <v>0</v>
      </c>
      <c r="C155" s="7">
        <v>22</v>
      </c>
      <c r="D155" s="7">
        <v>19</v>
      </c>
    </row>
    <row r="156" spans="1:4" x14ac:dyDescent="0.25">
      <c r="A156" s="8" t="s">
        <v>94</v>
      </c>
      <c r="B156" s="7">
        <v>0</v>
      </c>
      <c r="C156" s="7">
        <v>22</v>
      </c>
      <c r="D156" s="7">
        <v>19</v>
      </c>
    </row>
    <row r="157" spans="1:4" x14ac:dyDescent="0.25">
      <c r="A157" s="5" t="s">
        <v>277</v>
      </c>
      <c r="B157" s="7">
        <v>222</v>
      </c>
      <c r="C157" s="7">
        <v>243</v>
      </c>
      <c r="D157" s="7">
        <v>183</v>
      </c>
    </row>
    <row r="158" spans="1:4" x14ac:dyDescent="0.25">
      <c r="A158" s="6" t="s">
        <v>286</v>
      </c>
      <c r="B158" s="7">
        <v>43</v>
      </c>
      <c r="C158" s="7">
        <v>73</v>
      </c>
      <c r="D158" s="7">
        <v>47</v>
      </c>
    </row>
    <row r="159" spans="1:4" x14ac:dyDescent="0.25">
      <c r="A159" s="8" t="s">
        <v>10</v>
      </c>
      <c r="B159" s="7">
        <v>0</v>
      </c>
      <c r="C159" s="7">
        <v>73</v>
      </c>
      <c r="D159" s="7">
        <v>47</v>
      </c>
    </row>
    <row r="160" spans="1:4" x14ac:dyDescent="0.25">
      <c r="A160" s="8" t="s">
        <v>94</v>
      </c>
      <c r="B160" s="7">
        <v>43</v>
      </c>
      <c r="C160" s="7">
        <v>0</v>
      </c>
      <c r="D160" s="7">
        <v>0</v>
      </c>
    </row>
    <row r="161" spans="1:4" x14ac:dyDescent="0.25">
      <c r="A161" s="6" t="s">
        <v>283</v>
      </c>
      <c r="B161" s="7">
        <v>118</v>
      </c>
      <c r="C161" s="7">
        <v>150</v>
      </c>
      <c r="D161" s="7">
        <v>126</v>
      </c>
    </row>
    <row r="162" spans="1:4" x14ac:dyDescent="0.25">
      <c r="A162" s="8" t="s">
        <v>10</v>
      </c>
      <c r="B162" s="7">
        <v>118</v>
      </c>
      <c r="C162" s="7">
        <v>150</v>
      </c>
      <c r="D162" s="7">
        <v>126</v>
      </c>
    </row>
    <row r="163" spans="1:4" x14ac:dyDescent="0.25">
      <c r="A163" s="6" t="s">
        <v>280</v>
      </c>
      <c r="B163" s="7">
        <v>2</v>
      </c>
      <c r="C163" s="7">
        <v>0</v>
      </c>
      <c r="D163" s="7">
        <v>4</v>
      </c>
    </row>
    <row r="164" spans="1:4" x14ac:dyDescent="0.25">
      <c r="A164" s="8" t="s">
        <v>9</v>
      </c>
      <c r="B164" s="7">
        <v>2</v>
      </c>
      <c r="C164" s="7">
        <v>0</v>
      </c>
      <c r="D164" s="7">
        <v>4</v>
      </c>
    </row>
    <row r="165" spans="1:4" x14ac:dyDescent="0.25">
      <c r="A165" s="6" t="s">
        <v>290</v>
      </c>
      <c r="B165" s="7">
        <v>59</v>
      </c>
      <c r="C165" s="7">
        <v>20</v>
      </c>
      <c r="D165" s="7">
        <v>6</v>
      </c>
    </row>
    <row r="166" spans="1:4" x14ac:dyDescent="0.25">
      <c r="A166" s="8" t="s">
        <v>94</v>
      </c>
      <c r="B166" s="7">
        <v>59</v>
      </c>
      <c r="C166" s="7">
        <v>20</v>
      </c>
      <c r="D166" s="7">
        <v>6</v>
      </c>
    </row>
    <row r="167" spans="1:4" x14ac:dyDescent="0.25">
      <c r="A167" s="5" t="s">
        <v>191</v>
      </c>
      <c r="B167" s="7">
        <v>1</v>
      </c>
      <c r="C167" s="7">
        <v>2</v>
      </c>
      <c r="D167" s="7">
        <v>0</v>
      </c>
    </row>
    <row r="168" spans="1:4" x14ac:dyDescent="0.25">
      <c r="A168" s="6" t="s">
        <v>194</v>
      </c>
      <c r="B168" s="7">
        <v>1</v>
      </c>
      <c r="C168" s="7">
        <v>1</v>
      </c>
      <c r="D168" s="7">
        <v>0</v>
      </c>
    </row>
    <row r="169" spans="1:4" x14ac:dyDescent="0.25">
      <c r="A169" s="8" t="s">
        <v>10</v>
      </c>
      <c r="B169" s="7">
        <v>1</v>
      </c>
      <c r="C169" s="7">
        <v>1</v>
      </c>
      <c r="D169" s="7">
        <v>0</v>
      </c>
    </row>
    <row r="170" spans="1:4" x14ac:dyDescent="0.25">
      <c r="A170" s="6" t="s">
        <v>197</v>
      </c>
      <c r="B170" s="7">
        <v>0</v>
      </c>
      <c r="C170" s="7">
        <v>1</v>
      </c>
      <c r="D170" s="7">
        <v>0</v>
      </c>
    </row>
    <row r="171" spans="1:4" x14ac:dyDescent="0.25">
      <c r="A171" s="8" t="s">
        <v>94</v>
      </c>
      <c r="B171" s="7">
        <v>0</v>
      </c>
      <c r="C171" s="7">
        <v>1</v>
      </c>
      <c r="D171" s="7">
        <v>0</v>
      </c>
    </row>
    <row r="172" spans="1:4" x14ac:dyDescent="0.25">
      <c r="A172" s="5" t="s">
        <v>265</v>
      </c>
      <c r="B172" s="7">
        <v>8</v>
      </c>
      <c r="C172" s="7">
        <v>10</v>
      </c>
      <c r="D172" s="7">
        <v>4</v>
      </c>
    </row>
    <row r="173" spans="1:4" x14ac:dyDescent="0.25">
      <c r="A173" s="6" t="s">
        <v>268</v>
      </c>
      <c r="B173" s="7">
        <v>8</v>
      </c>
      <c r="C173" s="7">
        <v>10</v>
      </c>
      <c r="D173" s="7">
        <v>4</v>
      </c>
    </row>
    <row r="174" spans="1:4" x14ac:dyDescent="0.25">
      <c r="A174" s="8" t="s">
        <v>9</v>
      </c>
      <c r="B174" s="7">
        <v>8</v>
      </c>
      <c r="C174" s="7">
        <v>10</v>
      </c>
      <c r="D174" s="7">
        <v>4</v>
      </c>
    </row>
    <row r="175" spans="1:4" x14ac:dyDescent="0.25">
      <c r="A175" s="5" t="s">
        <v>49</v>
      </c>
      <c r="B175" s="7">
        <v>15</v>
      </c>
      <c r="C175" s="7">
        <v>16</v>
      </c>
      <c r="D175" s="7">
        <v>15</v>
      </c>
    </row>
    <row r="176" spans="1:4" x14ac:dyDescent="0.25">
      <c r="A176" s="6" t="s">
        <v>49</v>
      </c>
      <c r="B176" s="7">
        <v>4</v>
      </c>
      <c r="C176" s="7">
        <v>5</v>
      </c>
      <c r="D176" s="7">
        <v>3</v>
      </c>
    </row>
    <row r="177" spans="1:4" x14ac:dyDescent="0.25">
      <c r="A177" s="8" t="s">
        <v>9</v>
      </c>
      <c r="B177" s="7">
        <v>4</v>
      </c>
      <c r="C177" s="7">
        <v>5</v>
      </c>
      <c r="D177" s="7">
        <v>3</v>
      </c>
    </row>
    <row r="178" spans="1:4" x14ac:dyDescent="0.25">
      <c r="A178" s="6" t="s">
        <v>50</v>
      </c>
      <c r="B178" s="7">
        <v>11</v>
      </c>
      <c r="C178" s="7">
        <v>11</v>
      </c>
      <c r="D178" s="7">
        <v>12</v>
      </c>
    </row>
    <row r="179" spans="1:4" x14ac:dyDescent="0.25">
      <c r="A179" s="8" t="s">
        <v>15</v>
      </c>
      <c r="B179" s="7">
        <v>11</v>
      </c>
      <c r="C179" s="7">
        <v>11</v>
      </c>
      <c r="D179" s="7">
        <v>12</v>
      </c>
    </row>
    <row r="180" spans="1:4" x14ac:dyDescent="0.25">
      <c r="A180" s="5" t="s">
        <v>113</v>
      </c>
      <c r="B180" s="7">
        <v>19</v>
      </c>
      <c r="C180" s="7">
        <v>0</v>
      </c>
      <c r="D180" s="7">
        <v>14</v>
      </c>
    </row>
    <row r="181" spans="1:4" x14ac:dyDescent="0.25">
      <c r="A181" s="6" t="s">
        <v>640</v>
      </c>
      <c r="B181" s="7">
        <v>0</v>
      </c>
      <c r="C181" s="7">
        <v>0</v>
      </c>
      <c r="D181" s="7">
        <v>2</v>
      </c>
    </row>
    <row r="182" spans="1:4" x14ac:dyDescent="0.25">
      <c r="A182" s="8" t="s">
        <v>28</v>
      </c>
      <c r="B182" s="7">
        <v>0</v>
      </c>
      <c r="C182" s="7">
        <v>0</v>
      </c>
      <c r="D182" s="7">
        <v>2</v>
      </c>
    </row>
    <row r="183" spans="1:4" x14ac:dyDescent="0.25">
      <c r="A183" s="6" t="s">
        <v>638</v>
      </c>
      <c r="B183" s="7">
        <v>0</v>
      </c>
      <c r="C183" s="7">
        <v>0</v>
      </c>
      <c r="D183" s="7">
        <v>3</v>
      </c>
    </row>
    <row r="184" spans="1:4" x14ac:dyDescent="0.25">
      <c r="A184" s="8" t="s">
        <v>28</v>
      </c>
      <c r="B184" s="7">
        <v>0</v>
      </c>
      <c r="C184" s="7">
        <v>0</v>
      </c>
      <c r="D184" s="7">
        <v>3</v>
      </c>
    </row>
    <row r="185" spans="1:4" x14ac:dyDescent="0.25">
      <c r="A185" s="6" t="s">
        <v>634</v>
      </c>
      <c r="B185" s="7">
        <v>2</v>
      </c>
      <c r="C185" s="7">
        <v>0</v>
      </c>
      <c r="D185" s="7">
        <v>7</v>
      </c>
    </row>
    <row r="186" spans="1:4" x14ac:dyDescent="0.25">
      <c r="A186" s="8" t="s">
        <v>28</v>
      </c>
      <c r="B186" s="7">
        <v>2</v>
      </c>
      <c r="C186" s="7">
        <v>0</v>
      </c>
      <c r="D186" s="7">
        <v>7</v>
      </c>
    </row>
    <row r="187" spans="1:4" x14ac:dyDescent="0.25">
      <c r="A187" s="6" t="s">
        <v>636</v>
      </c>
      <c r="B187" s="7">
        <v>17</v>
      </c>
      <c r="C187" s="7">
        <v>0</v>
      </c>
      <c r="D187" s="7">
        <v>2</v>
      </c>
    </row>
    <row r="188" spans="1:4" x14ac:dyDescent="0.25">
      <c r="A188" s="8" t="s">
        <v>28</v>
      </c>
      <c r="B188" s="7">
        <v>17</v>
      </c>
      <c r="C188" s="7">
        <v>0</v>
      </c>
      <c r="D188" s="7">
        <v>2</v>
      </c>
    </row>
    <row r="189" spans="1:4" x14ac:dyDescent="0.25">
      <c r="A189" s="5" t="s">
        <v>111</v>
      </c>
      <c r="B189" s="7">
        <v>0</v>
      </c>
      <c r="C189" s="7">
        <v>0</v>
      </c>
      <c r="D189" s="7">
        <v>12</v>
      </c>
    </row>
    <row r="190" spans="1:4" x14ac:dyDescent="0.25">
      <c r="A190" s="6" t="s">
        <v>632</v>
      </c>
      <c r="B190" s="7">
        <v>0</v>
      </c>
      <c r="C190" s="7">
        <v>0</v>
      </c>
      <c r="D190" s="7">
        <v>12</v>
      </c>
    </row>
    <row r="191" spans="1:4" x14ac:dyDescent="0.25">
      <c r="A191" s="8" t="s">
        <v>28</v>
      </c>
      <c r="B191" s="7">
        <v>0</v>
      </c>
      <c r="C191" s="7">
        <v>0</v>
      </c>
      <c r="D191" s="7">
        <v>12</v>
      </c>
    </row>
    <row r="192" spans="1:4" x14ac:dyDescent="0.25">
      <c r="A192" s="5" t="s">
        <v>270</v>
      </c>
      <c r="B192" s="7">
        <v>14</v>
      </c>
      <c r="C192" s="7">
        <v>31</v>
      </c>
      <c r="D192" s="7">
        <v>32</v>
      </c>
    </row>
    <row r="193" spans="1:4" x14ac:dyDescent="0.25">
      <c r="A193" s="6" t="s">
        <v>273</v>
      </c>
      <c r="B193" s="7">
        <v>14</v>
      </c>
      <c r="C193" s="7">
        <v>31</v>
      </c>
      <c r="D193" s="7">
        <v>32</v>
      </c>
    </row>
    <row r="194" spans="1:4" x14ac:dyDescent="0.25">
      <c r="A194" s="8" t="s">
        <v>9</v>
      </c>
      <c r="B194" s="7">
        <v>1</v>
      </c>
      <c r="C194" s="7">
        <v>0</v>
      </c>
      <c r="D194" s="7">
        <v>1</v>
      </c>
    </row>
    <row r="195" spans="1:4" x14ac:dyDescent="0.25">
      <c r="A195" s="8" t="s">
        <v>10</v>
      </c>
      <c r="B195" s="7">
        <v>13</v>
      </c>
      <c r="C195" s="7">
        <v>31</v>
      </c>
      <c r="D195" s="7">
        <v>31</v>
      </c>
    </row>
    <row r="196" spans="1:4" x14ac:dyDescent="0.25">
      <c r="A196" s="5" t="s">
        <v>186</v>
      </c>
      <c r="B196" s="7">
        <v>0</v>
      </c>
      <c r="C196" s="7">
        <v>1</v>
      </c>
      <c r="D196" s="7">
        <v>0</v>
      </c>
    </row>
    <row r="197" spans="1:4" x14ac:dyDescent="0.25">
      <c r="A197" s="6" t="s">
        <v>189</v>
      </c>
      <c r="B197" s="7">
        <v>0</v>
      </c>
      <c r="C197" s="7">
        <v>1</v>
      </c>
      <c r="D197" s="7">
        <v>0</v>
      </c>
    </row>
    <row r="198" spans="1:4" x14ac:dyDescent="0.25">
      <c r="A198" s="8" t="s">
        <v>10</v>
      </c>
      <c r="B198" s="7">
        <v>0</v>
      </c>
      <c r="C198" s="7">
        <v>1</v>
      </c>
      <c r="D198" s="7">
        <v>0</v>
      </c>
    </row>
    <row r="199" spans="1:4" x14ac:dyDescent="0.25">
      <c r="A199" s="5" t="s">
        <v>30</v>
      </c>
      <c r="B199" s="7">
        <v>6</v>
      </c>
      <c r="C199" s="7">
        <v>3</v>
      </c>
      <c r="D199" s="7">
        <v>2</v>
      </c>
    </row>
    <row r="200" spans="1:4" x14ac:dyDescent="0.25">
      <c r="A200" s="6" t="s">
        <v>31</v>
      </c>
      <c r="B200" s="7">
        <v>6</v>
      </c>
      <c r="C200" s="7">
        <v>3</v>
      </c>
      <c r="D200" s="7">
        <v>2</v>
      </c>
    </row>
    <row r="201" spans="1:4" x14ac:dyDescent="0.25">
      <c r="A201" s="8" t="s">
        <v>15</v>
      </c>
      <c r="B201" s="7">
        <v>6</v>
      </c>
      <c r="C201" s="7">
        <v>3</v>
      </c>
      <c r="D201" s="7">
        <v>2</v>
      </c>
    </row>
    <row r="202" spans="1:4" x14ac:dyDescent="0.25">
      <c r="A202" s="5" t="s">
        <v>241</v>
      </c>
      <c r="B202" s="7">
        <v>1</v>
      </c>
      <c r="C202" s="7">
        <v>3</v>
      </c>
      <c r="D202" s="7">
        <v>1</v>
      </c>
    </row>
    <row r="203" spans="1:4" x14ac:dyDescent="0.25">
      <c r="A203" s="6" t="s">
        <v>244</v>
      </c>
      <c r="B203" s="7">
        <v>1</v>
      </c>
      <c r="C203" s="7">
        <v>3</v>
      </c>
      <c r="D203" s="7">
        <v>1</v>
      </c>
    </row>
    <row r="204" spans="1:4" x14ac:dyDescent="0.25">
      <c r="A204" s="8" t="s">
        <v>10</v>
      </c>
      <c r="B204" s="7">
        <v>1</v>
      </c>
      <c r="C204" s="7">
        <v>3</v>
      </c>
      <c r="D204" s="7">
        <v>1</v>
      </c>
    </row>
    <row r="205" spans="1:4" x14ac:dyDescent="0.25">
      <c r="A205" s="5" t="s">
        <v>583</v>
      </c>
      <c r="B205" s="7">
        <v>41</v>
      </c>
      <c r="C205" s="7">
        <v>26</v>
      </c>
      <c r="D205" s="7">
        <v>23</v>
      </c>
    </row>
    <row r="206" spans="1:4" x14ac:dyDescent="0.25">
      <c r="A206" s="6" t="s">
        <v>593</v>
      </c>
      <c r="B206" s="7">
        <v>4</v>
      </c>
      <c r="C206" s="7">
        <v>4</v>
      </c>
      <c r="D206" s="7">
        <v>0</v>
      </c>
    </row>
    <row r="207" spans="1:4" x14ac:dyDescent="0.25">
      <c r="A207" s="8" t="s">
        <v>10</v>
      </c>
      <c r="B207" s="7">
        <v>4</v>
      </c>
      <c r="C207" s="7">
        <v>4</v>
      </c>
      <c r="D207" s="7">
        <v>0</v>
      </c>
    </row>
    <row r="208" spans="1:4" x14ac:dyDescent="0.25">
      <c r="A208" s="6" t="s">
        <v>589</v>
      </c>
      <c r="B208" s="7">
        <v>5</v>
      </c>
      <c r="C208" s="7">
        <v>7</v>
      </c>
      <c r="D208" s="7">
        <v>9</v>
      </c>
    </row>
    <row r="209" spans="1:4" x14ac:dyDescent="0.25">
      <c r="A209" s="8" t="s">
        <v>10</v>
      </c>
      <c r="B209" s="7">
        <v>5</v>
      </c>
      <c r="C209" s="7">
        <v>7</v>
      </c>
      <c r="D209" s="7">
        <v>9</v>
      </c>
    </row>
    <row r="210" spans="1:4" x14ac:dyDescent="0.25">
      <c r="A210" s="6" t="s">
        <v>596</v>
      </c>
      <c r="B210" s="7">
        <v>23</v>
      </c>
      <c r="C210" s="7">
        <v>9</v>
      </c>
      <c r="D210" s="7">
        <v>11</v>
      </c>
    </row>
    <row r="211" spans="1:4" x14ac:dyDescent="0.25">
      <c r="A211" s="8" t="s">
        <v>94</v>
      </c>
      <c r="B211" s="7">
        <v>23</v>
      </c>
      <c r="C211" s="7">
        <v>9</v>
      </c>
      <c r="D211" s="7">
        <v>11</v>
      </c>
    </row>
    <row r="212" spans="1:4" x14ac:dyDescent="0.25">
      <c r="A212" s="6" t="s">
        <v>586</v>
      </c>
      <c r="B212" s="7">
        <v>9</v>
      </c>
      <c r="C212" s="7">
        <v>6</v>
      </c>
      <c r="D212" s="7">
        <v>3</v>
      </c>
    </row>
    <row r="213" spans="1:4" x14ac:dyDescent="0.25">
      <c r="A213" s="8" t="s">
        <v>9</v>
      </c>
      <c r="B213" s="7">
        <v>9</v>
      </c>
      <c r="C213" s="7">
        <v>6</v>
      </c>
      <c r="D213" s="7">
        <v>3</v>
      </c>
    </row>
    <row r="214" spans="1:4" x14ac:dyDescent="0.25">
      <c r="A214" s="5" t="s">
        <v>573</v>
      </c>
      <c r="B214" s="7">
        <v>2</v>
      </c>
      <c r="C214" s="7">
        <v>4</v>
      </c>
      <c r="D214" s="7">
        <v>6</v>
      </c>
    </row>
    <row r="215" spans="1:4" x14ac:dyDescent="0.25">
      <c r="A215" s="6" t="s">
        <v>573</v>
      </c>
      <c r="B215" s="7">
        <v>0</v>
      </c>
      <c r="C215" s="7">
        <v>1</v>
      </c>
      <c r="D215" s="7">
        <v>1</v>
      </c>
    </row>
    <row r="216" spans="1:4" x14ac:dyDescent="0.25">
      <c r="A216" s="8" t="s">
        <v>9</v>
      </c>
      <c r="B216" s="7">
        <v>0</v>
      </c>
      <c r="C216" s="7">
        <v>1</v>
      </c>
      <c r="D216" s="7">
        <v>1</v>
      </c>
    </row>
    <row r="217" spans="1:4" x14ac:dyDescent="0.25">
      <c r="A217" s="6" t="s">
        <v>581</v>
      </c>
      <c r="B217" s="7">
        <v>1</v>
      </c>
      <c r="C217" s="7">
        <v>1</v>
      </c>
      <c r="D217" s="7">
        <v>1</v>
      </c>
    </row>
    <row r="218" spans="1:4" x14ac:dyDescent="0.25">
      <c r="A218" s="8" t="s">
        <v>9</v>
      </c>
      <c r="B218" s="7">
        <v>1</v>
      </c>
      <c r="C218" s="7">
        <v>1</v>
      </c>
      <c r="D218" s="7">
        <v>1</v>
      </c>
    </row>
    <row r="219" spans="1:4" x14ac:dyDescent="0.25">
      <c r="A219" s="6" t="s">
        <v>576</v>
      </c>
      <c r="B219" s="7">
        <v>1</v>
      </c>
      <c r="C219" s="7">
        <v>2</v>
      </c>
      <c r="D219" s="7">
        <v>4</v>
      </c>
    </row>
    <row r="220" spans="1:4" x14ac:dyDescent="0.25">
      <c r="A220" s="8" t="s">
        <v>15</v>
      </c>
      <c r="B220" s="7">
        <v>1</v>
      </c>
      <c r="C220" s="7">
        <v>2</v>
      </c>
      <c r="D220" s="7">
        <v>4</v>
      </c>
    </row>
    <row r="221" spans="1:4" x14ac:dyDescent="0.25">
      <c r="A221" s="5" t="s">
        <v>85</v>
      </c>
      <c r="B221" s="7">
        <v>3</v>
      </c>
      <c r="C221" s="7">
        <v>3</v>
      </c>
      <c r="D221" s="7">
        <v>4</v>
      </c>
    </row>
    <row r="222" spans="1:4" x14ac:dyDescent="0.25">
      <c r="A222" s="6" t="s">
        <v>609</v>
      </c>
      <c r="B222" s="7">
        <v>3</v>
      </c>
      <c r="C222" s="7">
        <v>3</v>
      </c>
      <c r="D222" s="7">
        <v>4</v>
      </c>
    </row>
    <row r="223" spans="1:4" x14ac:dyDescent="0.25">
      <c r="A223" s="8" t="s">
        <v>15</v>
      </c>
      <c r="B223" s="7">
        <v>3</v>
      </c>
      <c r="C223" s="7">
        <v>3</v>
      </c>
      <c r="D223" s="7">
        <v>4</v>
      </c>
    </row>
    <row r="224" spans="1:4" x14ac:dyDescent="0.25">
      <c r="A224" s="5" t="s">
        <v>39</v>
      </c>
      <c r="B224" s="7">
        <v>34</v>
      </c>
      <c r="C224" s="7">
        <v>28</v>
      </c>
      <c r="D224" s="7">
        <v>21</v>
      </c>
    </row>
    <row r="225" spans="1:4" x14ac:dyDescent="0.25">
      <c r="A225" s="6" t="s">
        <v>385</v>
      </c>
      <c r="B225" s="7">
        <v>0</v>
      </c>
      <c r="C225" s="7">
        <v>1</v>
      </c>
      <c r="D225" s="7">
        <v>0</v>
      </c>
    </row>
    <row r="226" spans="1:4" x14ac:dyDescent="0.25">
      <c r="A226" s="8" t="s">
        <v>9</v>
      </c>
      <c r="B226" s="7">
        <v>0</v>
      </c>
      <c r="C226" s="7">
        <v>1</v>
      </c>
      <c r="D226" s="7">
        <v>0</v>
      </c>
    </row>
    <row r="227" spans="1:4" x14ac:dyDescent="0.25">
      <c r="A227" s="6" t="s">
        <v>388</v>
      </c>
      <c r="B227" s="7">
        <v>4</v>
      </c>
      <c r="C227" s="7">
        <v>2</v>
      </c>
      <c r="D227" s="7">
        <v>3</v>
      </c>
    </row>
    <row r="228" spans="1:4" x14ac:dyDescent="0.25">
      <c r="A228" s="8" t="s">
        <v>10</v>
      </c>
      <c r="B228" s="7">
        <v>4</v>
      </c>
      <c r="C228" s="7">
        <v>2</v>
      </c>
      <c r="D228" s="7">
        <v>3</v>
      </c>
    </row>
    <row r="229" spans="1:4" x14ac:dyDescent="0.25">
      <c r="A229" s="6" t="s">
        <v>392</v>
      </c>
      <c r="B229" s="7">
        <v>5</v>
      </c>
      <c r="C229" s="7">
        <v>5</v>
      </c>
      <c r="D229" s="7">
        <v>3</v>
      </c>
    </row>
    <row r="230" spans="1:4" x14ac:dyDescent="0.25">
      <c r="A230" s="8" t="s">
        <v>94</v>
      </c>
      <c r="B230" s="7">
        <v>5</v>
      </c>
      <c r="C230" s="7">
        <v>5</v>
      </c>
      <c r="D230" s="7">
        <v>3</v>
      </c>
    </row>
    <row r="231" spans="1:4" x14ac:dyDescent="0.25">
      <c r="A231" s="6" t="s">
        <v>383</v>
      </c>
      <c r="B231" s="7">
        <v>25</v>
      </c>
      <c r="C231" s="7">
        <v>20</v>
      </c>
      <c r="D231" s="7">
        <v>15</v>
      </c>
    </row>
    <row r="232" spans="1:4" x14ac:dyDescent="0.25">
      <c r="A232" s="8" t="s">
        <v>9</v>
      </c>
      <c r="B232" s="7">
        <v>25</v>
      </c>
      <c r="C232" s="7">
        <v>20</v>
      </c>
      <c r="D232" s="7">
        <v>15</v>
      </c>
    </row>
    <row r="233" spans="1:4" x14ac:dyDescent="0.25">
      <c r="A233" s="5" t="s">
        <v>403</v>
      </c>
      <c r="B233" s="7">
        <v>64</v>
      </c>
      <c r="C233" s="7">
        <v>53</v>
      </c>
      <c r="D233" s="7">
        <v>36</v>
      </c>
    </row>
    <row r="234" spans="1:4" x14ac:dyDescent="0.25">
      <c r="A234" s="6" t="s">
        <v>406</v>
      </c>
      <c r="B234" s="7">
        <v>64</v>
      </c>
      <c r="C234" s="7">
        <v>53</v>
      </c>
      <c r="D234" s="7">
        <v>36</v>
      </c>
    </row>
    <row r="235" spans="1:4" x14ac:dyDescent="0.25">
      <c r="A235" s="8" t="s">
        <v>15</v>
      </c>
      <c r="B235" s="7">
        <v>64</v>
      </c>
      <c r="C235" s="7">
        <v>53</v>
      </c>
      <c r="D235" s="7">
        <v>36</v>
      </c>
    </row>
    <row r="236" spans="1:4" x14ac:dyDescent="0.25">
      <c r="A236" s="5" t="s">
        <v>77</v>
      </c>
      <c r="B236" s="7">
        <v>8</v>
      </c>
      <c r="C236" s="7">
        <v>5</v>
      </c>
      <c r="D236" s="7">
        <v>7</v>
      </c>
    </row>
    <row r="237" spans="1:4" x14ac:dyDescent="0.25">
      <c r="A237" s="6" t="s">
        <v>77</v>
      </c>
      <c r="B237" s="7">
        <v>1</v>
      </c>
      <c r="C237" s="7">
        <v>1</v>
      </c>
      <c r="D237" s="7">
        <v>2</v>
      </c>
    </row>
    <row r="238" spans="1:4" x14ac:dyDescent="0.25">
      <c r="A238" s="8" t="s">
        <v>9</v>
      </c>
      <c r="B238" s="7">
        <v>1</v>
      </c>
      <c r="C238" s="7">
        <v>1</v>
      </c>
      <c r="D238" s="7">
        <v>2</v>
      </c>
    </row>
    <row r="239" spans="1:4" x14ac:dyDescent="0.25">
      <c r="A239" s="6" t="s">
        <v>78</v>
      </c>
      <c r="B239" s="7">
        <v>7</v>
      </c>
      <c r="C239" s="7">
        <v>4</v>
      </c>
      <c r="D239" s="7">
        <v>5</v>
      </c>
    </row>
    <row r="240" spans="1:4" x14ac:dyDescent="0.25">
      <c r="A240" s="8" t="s">
        <v>15</v>
      </c>
      <c r="B240" s="7">
        <v>7</v>
      </c>
      <c r="C240" s="7">
        <v>4</v>
      </c>
      <c r="D240" s="7">
        <v>5</v>
      </c>
    </row>
    <row r="241" spans="1:4" x14ac:dyDescent="0.25">
      <c r="A241" s="5" t="s">
        <v>132</v>
      </c>
      <c r="B241" s="7">
        <v>13</v>
      </c>
      <c r="C241" s="7">
        <v>9</v>
      </c>
      <c r="D241" s="7">
        <v>7</v>
      </c>
    </row>
    <row r="242" spans="1:4" x14ac:dyDescent="0.25">
      <c r="A242" s="6" t="s">
        <v>138</v>
      </c>
      <c r="B242" s="7">
        <v>4</v>
      </c>
      <c r="C242" s="7">
        <v>2</v>
      </c>
      <c r="D242" s="7">
        <v>0</v>
      </c>
    </row>
    <row r="243" spans="1:4" x14ac:dyDescent="0.25">
      <c r="A243" s="8" t="s">
        <v>10</v>
      </c>
      <c r="B243" s="7">
        <v>4</v>
      </c>
      <c r="C243" s="7">
        <v>2</v>
      </c>
      <c r="D243" s="7">
        <v>0</v>
      </c>
    </row>
    <row r="244" spans="1:4" x14ac:dyDescent="0.25">
      <c r="A244" s="6" t="s">
        <v>135</v>
      </c>
      <c r="B244" s="7">
        <v>7</v>
      </c>
      <c r="C244" s="7">
        <v>5</v>
      </c>
      <c r="D244" s="7">
        <v>7</v>
      </c>
    </row>
    <row r="245" spans="1:4" x14ac:dyDescent="0.25">
      <c r="A245" s="8" t="s">
        <v>9</v>
      </c>
      <c r="B245" s="7">
        <v>7</v>
      </c>
      <c r="C245" s="7">
        <v>5</v>
      </c>
      <c r="D245" s="7">
        <v>7</v>
      </c>
    </row>
    <row r="246" spans="1:4" x14ac:dyDescent="0.25">
      <c r="A246" s="6" t="s">
        <v>141</v>
      </c>
      <c r="B246" s="7">
        <v>2</v>
      </c>
      <c r="C246" s="7">
        <v>2</v>
      </c>
      <c r="D246" s="7">
        <v>0</v>
      </c>
    </row>
    <row r="247" spans="1:4" x14ac:dyDescent="0.25">
      <c r="A247" s="8" t="s">
        <v>94</v>
      </c>
      <c r="B247" s="7">
        <v>2</v>
      </c>
      <c r="C247" s="7">
        <v>2</v>
      </c>
      <c r="D247" s="7">
        <v>0</v>
      </c>
    </row>
    <row r="248" spans="1:4" x14ac:dyDescent="0.25">
      <c r="A248" s="5" t="s">
        <v>59</v>
      </c>
      <c r="B248" s="7">
        <v>2</v>
      </c>
      <c r="C248" s="7">
        <v>5</v>
      </c>
      <c r="D248" s="7">
        <v>3</v>
      </c>
    </row>
    <row r="249" spans="1:4" x14ac:dyDescent="0.25">
      <c r="A249" s="6" t="s">
        <v>59</v>
      </c>
      <c r="B249" s="7">
        <v>2</v>
      </c>
      <c r="C249" s="7">
        <v>5</v>
      </c>
      <c r="D249" s="7">
        <v>3</v>
      </c>
    </row>
    <row r="250" spans="1:4" x14ac:dyDescent="0.25">
      <c r="A250" s="8" t="s">
        <v>9</v>
      </c>
      <c r="B250" s="7">
        <v>2</v>
      </c>
      <c r="C250" s="7">
        <v>5</v>
      </c>
      <c r="D250" s="7">
        <v>3</v>
      </c>
    </row>
    <row r="251" spans="1:4" x14ac:dyDescent="0.25">
      <c r="A251" s="5" t="s">
        <v>204</v>
      </c>
      <c r="B251" s="7">
        <v>0</v>
      </c>
      <c r="C251" s="7">
        <v>0</v>
      </c>
      <c r="D251" s="7">
        <v>1</v>
      </c>
    </row>
    <row r="252" spans="1:4" x14ac:dyDescent="0.25">
      <c r="A252" s="6" t="s">
        <v>207</v>
      </c>
      <c r="B252" s="7">
        <v>0</v>
      </c>
      <c r="C252" s="7">
        <v>0</v>
      </c>
      <c r="D252" s="7">
        <v>1</v>
      </c>
    </row>
    <row r="253" spans="1:4" x14ac:dyDescent="0.25">
      <c r="A253" s="8" t="s">
        <v>94</v>
      </c>
      <c r="B253" s="7">
        <v>0</v>
      </c>
      <c r="C253" s="7">
        <v>0</v>
      </c>
      <c r="D253" s="7">
        <v>1</v>
      </c>
    </row>
    <row r="254" spans="1:4" x14ac:dyDescent="0.25">
      <c r="A254" s="5" t="s">
        <v>399</v>
      </c>
      <c r="B254" s="7">
        <v>8</v>
      </c>
      <c r="C254" s="7">
        <v>7</v>
      </c>
      <c r="D254" s="7">
        <v>6</v>
      </c>
    </row>
    <row r="255" spans="1:4" x14ac:dyDescent="0.25">
      <c r="A255" s="6" t="s">
        <v>399</v>
      </c>
      <c r="B255" s="7">
        <v>8</v>
      </c>
      <c r="C255" s="7">
        <v>7</v>
      </c>
      <c r="D255" s="7">
        <v>6</v>
      </c>
    </row>
    <row r="256" spans="1:4" x14ac:dyDescent="0.25">
      <c r="A256" s="8" t="s">
        <v>9</v>
      </c>
      <c r="B256" s="7">
        <v>8</v>
      </c>
      <c r="C256" s="7">
        <v>7</v>
      </c>
      <c r="D256" s="7">
        <v>6</v>
      </c>
    </row>
    <row r="257" spans="1:4" x14ac:dyDescent="0.25">
      <c r="A257" s="5" t="s">
        <v>41</v>
      </c>
      <c r="B257" s="7">
        <v>27</v>
      </c>
      <c r="C257" s="7">
        <v>28</v>
      </c>
      <c r="D257" s="7">
        <v>16</v>
      </c>
    </row>
    <row r="258" spans="1:4" x14ac:dyDescent="0.25">
      <c r="A258" s="6" t="s">
        <v>42</v>
      </c>
      <c r="B258" s="7">
        <v>27</v>
      </c>
      <c r="C258" s="7">
        <v>28</v>
      </c>
      <c r="D258" s="7">
        <v>16</v>
      </c>
    </row>
    <row r="259" spans="1:4" x14ac:dyDescent="0.25">
      <c r="A259" s="8" t="s">
        <v>15</v>
      </c>
      <c r="B259" s="7">
        <v>27</v>
      </c>
      <c r="C259" s="7">
        <v>28</v>
      </c>
      <c r="D259" s="7">
        <v>16</v>
      </c>
    </row>
    <row r="260" spans="1:4" x14ac:dyDescent="0.25">
      <c r="A260" s="5" t="s">
        <v>61</v>
      </c>
      <c r="B260" s="7">
        <v>52</v>
      </c>
      <c r="C260" s="7">
        <v>37</v>
      </c>
      <c r="D260" s="7">
        <v>33</v>
      </c>
    </row>
    <row r="261" spans="1:4" x14ac:dyDescent="0.25">
      <c r="A261" s="6" t="s">
        <v>102</v>
      </c>
      <c r="B261" s="7">
        <v>10</v>
      </c>
      <c r="C261" s="7">
        <v>8</v>
      </c>
      <c r="D261" s="7">
        <v>4</v>
      </c>
    </row>
    <row r="262" spans="1:4" x14ac:dyDescent="0.25">
      <c r="A262" s="8" t="s">
        <v>9</v>
      </c>
      <c r="B262" s="7">
        <v>10</v>
      </c>
      <c r="C262" s="7">
        <v>8</v>
      </c>
      <c r="D262" s="7">
        <v>4</v>
      </c>
    </row>
    <row r="263" spans="1:4" x14ac:dyDescent="0.25">
      <c r="A263" s="6" t="s">
        <v>528</v>
      </c>
      <c r="B263" s="7">
        <v>42</v>
      </c>
      <c r="C263" s="7">
        <v>29</v>
      </c>
      <c r="D263" s="7">
        <v>29</v>
      </c>
    </row>
    <row r="264" spans="1:4" x14ac:dyDescent="0.25">
      <c r="A264" s="8" t="s">
        <v>15</v>
      </c>
      <c r="B264" s="7">
        <v>42</v>
      </c>
      <c r="C264" s="7">
        <v>29</v>
      </c>
      <c r="D264" s="7">
        <v>29</v>
      </c>
    </row>
    <row r="265" spans="1:4" x14ac:dyDescent="0.25">
      <c r="A265" s="5" t="s">
        <v>35</v>
      </c>
      <c r="B265" s="7">
        <v>9</v>
      </c>
      <c r="C265" s="7">
        <v>7</v>
      </c>
      <c r="D265" s="7">
        <v>7</v>
      </c>
    </row>
    <row r="266" spans="1:4" x14ac:dyDescent="0.25">
      <c r="A266" s="6" t="s">
        <v>333</v>
      </c>
      <c r="B266" s="7">
        <v>4</v>
      </c>
      <c r="C266" s="7">
        <v>4</v>
      </c>
      <c r="D266" s="7">
        <v>5</v>
      </c>
    </row>
    <row r="267" spans="1:4" x14ac:dyDescent="0.25">
      <c r="A267" s="8" t="s">
        <v>10</v>
      </c>
      <c r="B267" s="7">
        <v>4</v>
      </c>
      <c r="C267" s="7">
        <v>4</v>
      </c>
      <c r="D267" s="7">
        <v>5</v>
      </c>
    </row>
    <row r="268" spans="1:4" x14ac:dyDescent="0.25">
      <c r="A268" s="6" t="s">
        <v>330</v>
      </c>
      <c r="B268" s="7">
        <v>5</v>
      </c>
      <c r="C268" s="7">
        <v>3</v>
      </c>
      <c r="D268" s="7">
        <v>2</v>
      </c>
    </row>
    <row r="269" spans="1:4" x14ac:dyDescent="0.25">
      <c r="A269" s="8" t="s">
        <v>9</v>
      </c>
      <c r="B269" s="7">
        <v>5</v>
      </c>
      <c r="C269" s="7">
        <v>3</v>
      </c>
      <c r="D269" s="7">
        <v>2</v>
      </c>
    </row>
    <row r="270" spans="1:4" x14ac:dyDescent="0.25">
      <c r="A270" s="5" t="s">
        <v>501</v>
      </c>
      <c r="B270" s="7">
        <v>1</v>
      </c>
      <c r="C270" s="7">
        <v>0</v>
      </c>
      <c r="D270" s="7">
        <v>1</v>
      </c>
    </row>
    <row r="271" spans="1:4" x14ac:dyDescent="0.25">
      <c r="A271" s="6" t="s">
        <v>504</v>
      </c>
      <c r="B271" s="7">
        <v>1</v>
      </c>
      <c r="C271" s="7">
        <v>0</v>
      </c>
      <c r="D271" s="7">
        <v>1</v>
      </c>
    </row>
    <row r="272" spans="1:4" x14ac:dyDescent="0.25">
      <c r="A272" s="8" t="s">
        <v>15</v>
      </c>
      <c r="B272" s="7">
        <v>1</v>
      </c>
      <c r="C272" s="7">
        <v>0</v>
      </c>
      <c r="D272" s="7">
        <v>1</v>
      </c>
    </row>
    <row r="273" spans="1:4" x14ac:dyDescent="0.25">
      <c r="A273" s="5" t="s">
        <v>260</v>
      </c>
      <c r="B273" s="7">
        <v>24</v>
      </c>
      <c r="C273" s="7">
        <v>13</v>
      </c>
      <c r="D273" s="7">
        <v>34</v>
      </c>
    </row>
    <row r="274" spans="1:4" x14ac:dyDescent="0.25">
      <c r="A274" s="6" t="s">
        <v>263</v>
      </c>
      <c r="B274" s="7">
        <v>24</v>
      </c>
      <c r="C274" s="7">
        <v>13</v>
      </c>
      <c r="D274" s="7">
        <v>34</v>
      </c>
    </row>
    <row r="275" spans="1:4" x14ac:dyDescent="0.25">
      <c r="A275" s="8" t="s">
        <v>94</v>
      </c>
      <c r="B275" s="7">
        <v>24</v>
      </c>
      <c r="C275" s="7">
        <v>13</v>
      </c>
      <c r="D275" s="7">
        <v>34</v>
      </c>
    </row>
    <row r="276" spans="1:4" x14ac:dyDescent="0.25">
      <c r="A276" s="5" t="s">
        <v>58</v>
      </c>
      <c r="B276" s="7">
        <v>11</v>
      </c>
      <c r="C276" s="7">
        <v>11</v>
      </c>
      <c r="D276" s="7">
        <v>5</v>
      </c>
    </row>
    <row r="277" spans="1:4" x14ac:dyDescent="0.25">
      <c r="A277" s="6" t="s">
        <v>59</v>
      </c>
      <c r="B277" s="7">
        <v>11</v>
      </c>
      <c r="C277" s="7">
        <v>11</v>
      </c>
      <c r="D277" s="7">
        <v>5</v>
      </c>
    </row>
    <row r="278" spans="1:4" x14ac:dyDescent="0.25">
      <c r="A278" s="8" t="s">
        <v>94</v>
      </c>
      <c r="B278" s="7">
        <v>11</v>
      </c>
      <c r="C278" s="7">
        <v>11</v>
      </c>
      <c r="D278" s="7">
        <v>5</v>
      </c>
    </row>
    <row r="279" spans="1:4" x14ac:dyDescent="0.25">
      <c r="A279" s="5" t="s">
        <v>450</v>
      </c>
      <c r="B279" s="7">
        <v>29</v>
      </c>
      <c r="C279" s="7">
        <v>19</v>
      </c>
      <c r="D279" s="7">
        <v>11</v>
      </c>
    </row>
    <row r="280" spans="1:4" x14ac:dyDescent="0.25">
      <c r="A280" s="6" t="s">
        <v>450</v>
      </c>
      <c r="B280" s="7">
        <v>29</v>
      </c>
      <c r="C280" s="7">
        <v>19</v>
      </c>
      <c r="D280" s="7">
        <v>11</v>
      </c>
    </row>
    <row r="281" spans="1:4" x14ac:dyDescent="0.25">
      <c r="A281" s="8" t="s">
        <v>9</v>
      </c>
      <c r="B281" s="7">
        <v>25</v>
      </c>
      <c r="C281" s="7">
        <v>15</v>
      </c>
      <c r="D281" s="7">
        <v>9</v>
      </c>
    </row>
    <row r="282" spans="1:4" x14ac:dyDescent="0.25">
      <c r="A282" s="8" t="s">
        <v>10</v>
      </c>
      <c r="B282" s="7">
        <v>4</v>
      </c>
      <c r="C282" s="7">
        <v>4</v>
      </c>
      <c r="D282" s="7">
        <v>2</v>
      </c>
    </row>
    <row r="283" spans="1:4" x14ac:dyDescent="0.25">
      <c r="A283" s="5" t="s">
        <v>416</v>
      </c>
      <c r="B283" s="7">
        <v>2</v>
      </c>
      <c r="C283" s="7">
        <v>29</v>
      </c>
      <c r="D283" s="7">
        <v>11</v>
      </c>
    </row>
    <row r="284" spans="1:4" x14ac:dyDescent="0.25">
      <c r="A284" s="6" t="s">
        <v>419</v>
      </c>
      <c r="B284" s="7">
        <v>2</v>
      </c>
      <c r="C284" s="7">
        <v>29</v>
      </c>
      <c r="D284" s="7">
        <v>11</v>
      </c>
    </row>
    <row r="285" spans="1:4" x14ac:dyDescent="0.25">
      <c r="A285" s="8" t="s">
        <v>9</v>
      </c>
      <c r="B285" s="7">
        <v>2</v>
      </c>
      <c r="C285" s="7">
        <v>14</v>
      </c>
      <c r="D285" s="7">
        <v>4</v>
      </c>
    </row>
    <row r="286" spans="1:4" x14ac:dyDescent="0.25">
      <c r="A286" s="8" t="s">
        <v>10</v>
      </c>
      <c r="B286" s="7">
        <v>0</v>
      </c>
      <c r="C286" s="7">
        <v>15</v>
      </c>
      <c r="D286" s="7">
        <v>7</v>
      </c>
    </row>
    <row r="287" spans="1:4" x14ac:dyDescent="0.25">
      <c r="A287" s="5" t="s">
        <v>55</v>
      </c>
      <c r="B287" s="7">
        <v>7</v>
      </c>
      <c r="C287" s="7">
        <v>4</v>
      </c>
      <c r="D287" s="7">
        <v>4</v>
      </c>
    </row>
    <row r="288" spans="1:4" x14ac:dyDescent="0.25">
      <c r="A288" s="6" t="s">
        <v>55</v>
      </c>
      <c r="B288" s="7">
        <v>3</v>
      </c>
      <c r="C288" s="7">
        <v>0</v>
      </c>
      <c r="D288" s="7">
        <v>1</v>
      </c>
    </row>
    <row r="289" spans="1:4" x14ac:dyDescent="0.25">
      <c r="A289" s="8" t="s">
        <v>9</v>
      </c>
      <c r="B289" s="7">
        <v>3</v>
      </c>
      <c r="C289" s="7">
        <v>0</v>
      </c>
      <c r="D289" s="7">
        <v>1</v>
      </c>
    </row>
    <row r="290" spans="1:4" x14ac:dyDescent="0.25">
      <c r="A290" s="6" t="s">
        <v>56</v>
      </c>
      <c r="B290" s="7">
        <v>4</v>
      </c>
      <c r="C290" s="7">
        <v>4</v>
      </c>
      <c r="D290" s="7">
        <v>3</v>
      </c>
    </row>
    <row r="291" spans="1:4" x14ac:dyDescent="0.25">
      <c r="A291" s="8" t="s">
        <v>15</v>
      </c>
      <c r="B291" s="7">
        <v>4</v>
      </c>
      <c r="C291" s="7">
        <v>4</v>
      </c>
      <c r="D291" s="7">
        <v>3</v>
      </c>
    </row>
    <row r="292" spans="1:4" x14ac:dyDescent="0.25">
      <c r="A292" s="5" t="s">
        <v>237</v>
      </c>
      <c r="B292" s="7">
        <v>0</v>
      </c>
      <c r="C292" s="7">
        <v>2</v>
      </c>
      <c r="D292" s="7">
        <v>3</v>
      </c>
    </row>
    <row r="293" spans="1:4" x14ac:dyDescent="0.25">
      <c r="A293" s="6" t="s">
        <v>237</v>
      </c>
      <c r="B293" s="7">
        <v>0</v>
      </c>
      <c r="C293" s="7">
        <v>2</v>
      </c>
      <c r="D293" s="7">
        <v>3</v>
      </c>
    </row>
    <row r="294" spans="1:4" x14ac:dyDescent="0.25">
      <c r="A294" s="8" t="s">
        <v>9</v>
      </c>
      <c r="B294" s="7">
        <v>0</v>
      </c>
      <c r="C294" s="7">
        <v>2</v>
      </c>
      <c r="D294" s="7">
        <v>3</v>
      </c>
    </row>
    <row r="295" spans="1:4" x14ac:dyDescent="0.25">
      <c r="A295" s="5" t="s">
        <v>532</v>
      </c>
      <c r="B295" s="7">
        <v>12</v>
      </c>
      <c r="C295" s="7">
        <v>8</v>
      </c>
      <c r="D295" s="7">
        <v>6</v>
      </c>
    </row>
    <row r="296" spans="1:4" x14ac:dyDescent="0.25">
      <c r="A296" s="6" t="s">
        <v>538</v>
      </c>
      <c r="B296" s="7">
        <v>3</v>
      </c>
      <c r="C296" s="7">
        <v>3</v>
      </c>
      <c r="D296" s="7">
        <v>3</v>
      </c>
    </row>
    <row r="297" spans="1:4" x14ac:dyDescent="0.25">
      <c r="A297" s="8" t="s">
        <v>9</v>
      </c>
      <c r="B297" s="7">
        <v>3</v>
      </c>
      <c r="C297" s="7">
        <v>3</v>
      </c>
      <c r="D297" s="7">
        <v>3</v>
      </c>
    </row>
    <row r="298" spans="1:4" x14ac:dyDescent="0.25">
      <c r="A298" s="6" t="s">
        <v>535</v>
      </c>
      <c r="B298" s="7">
        <v>9</v>
      </c>
      <c r="C298" s="7">
        <v>5</v>
      </c>
      <c r="D298" s="7">
        <v>3</v>
      </c>
    </row>
    <row r="299" spans="1:4" x14ac:dyDescent="0.25">
      <c r="A299" s="8" t="s">
        <v>15</v>
      </c>
      <c r="B299" s="7">
        <v>9</v>
      </c>
      <c r="C299" s="7">
        <v>5</v>
      </c>
      <c r="D299" s="7">
        <v>3</v>
      </c>
    </row>
    <row r="300" spans="1:4" x14ac:dyDescent="0.25">
      <c r="A300" s="5" t="s">
        <v>292</v>
      </c>
      <c r="B300" s="7">
        <v>46</v>
      </c>
      <c r="C300" s="7">
        <v>76</v>
      </c>
      <c r="D300" s="7">
        <v>39</v>
      </c>
    </row>
    <row r="301" spans="1:4" x14ac:dyDescent="0.25">
      <c r="A301" s="6" t="s">
        <v>295</v>
      </c>
      <c r="B301" s="7">
        <v>20</v>
      </c>
      <c r="C301" s="7">
        <v>30</v>
      </c>
      <c r="D301" s="7">
        <v>15</v>
      </c>
    </row>
    <row r="302" spans="1:4" x14ac:dyDescent="0.25">
      <c r="A302" s="8" t="s">
        <v>9</v>
      </c>
      <c r="B302" s="7">
        <v>1</v>
      </c>
      <c r="C302" s="7">
        <v>0</v>
      </c>
      <c r="D302" s="7">
        <v>4</v>
      </c>
    </row>
    <row r="303" spans="1:4" x14ac:dyDescent="0.25">
      <c r="A303" s="8" t="s">
        <v>10</v>
      </c>
      <c r="B303" s="7">
        <v>19</v>
      </c>
      <c r="C303" s="7">
        <v>30</v>
      </c>
      <c r="D303" s="7">
        <v>11</v>
      </c>
    </row>
    <row r="304" spans="1:4" x14ac:dyDescent="0.25">
      <c r="A304" s="6" t="s">
        <v>298</v>
      </c>
      <c r="B304" s="7">
        <v>0</v>
      </c>
      <c r="C304" s="7">
        <v>0</v>
      </c>
      <c r="D304" s="7">
        <v>18</v>
      </c>
    </row>
    <row r="305" spans="1:4" x14ac:dyDescent="0.25">
      <c r="A305" s="8" t="s">
        <v>10</v>
      </c>
      <c r="B305" s="7">
        <v>0</v>
      </c>
      <c r="C305" s="7">
        <v>0</v>
      </c>
      <c r="D305" s="7">
        <v>18</v>
      </c>
    </row>
    <row r="306" spans="1:4" x14ac:dyDescent="0.25">
      <c r="A306" s="6" t="s">
        <v>300</v>
      </c>
      <c r="B306" s="7">
        <v>1</v>
      </c>
      <c r="C306" s="7">
        <v>15</v>
      </c>
      <c r="D306" s="7">
        <v>0</v>
      </c>
    </row>
    <row r="307" spans="1:4" x14ac:dyDescent="0.25">
      <c r="A307" s="8" t="s">
        <v>10</v>
      </c>
      <c r="B307" s="7">
        <v>1</v>
      </c>
      <c r="C307" s="7">
        <v>15</v>
      </c>
      <c r="D307" s="7">
        <v>0</v>
      </c>
    </row>
    <row r="308" spans="1:4" x14ac:dyDescent="0.25">
      <c r="A308" s="6" t="s">
        <v>305</v>
      </c>
      <c r="B308" s="7">
        <v>25</v>
      </c>
      <c r="C308" s="7">
        <v>31</v>
      </c>
      <c r="D308" s="7">
        <v>6</v>
      </c>
    </row>
    <row r="309" spans="1:4" x14ac:dyDescent="0.25">
      <c r="A309" s="8" t="s">
        <v>10</v>
      </c>
      <c r="B309" s="7">
        <v>25</v>
      </c>
      <c r="C309" s="7">
        <v>31</v>
      </c>
      <c r="D309" s="7">
        <v>6</v>
      </c>
    </row>
    <row r="310" spans="1:4" x14ac:dyDescent="0.25">
      <c r="A310" s="5" t="s">
        <v>80</v>
      </c>
      <c r="B310" s="7">
        <v>27</v>
      </c>
      <c r="C310" s="7">
        <v>16</v>
      </c>
      <c r="D310" s="7">
        <v>10</v>
      </c>
    </row>
    <row r="311" spans="1:4" x14ac:dyDescent="0.25">
      <c r="A311" s="6" t="s">
        <v>80</v>
      </c>
      <c r="B311" s="7">
        <v>2</v>
      </c>
      <c r="C311" s="7">
        <v>1</v>
      </c>
      <c r="D311" s="7">
        <v>0</v>
      </c>
    </row>
    <row r="312" spans="1:4" x14ac:dyDescent="0.25">
      <c r="A312" s="8" t="s">
        <v>9</v>
      </c>
      <c r="B312" s="7">
        <v>2</v>
      </c>
      <c r="C312" s="7">
        <v>1</v>
      </c>
      <c r="D312" s="7">
        <v>0</v>
      </c>
    </row>
    <row r="313" spans="1:4" x14ac:dyDescent="0.25">
      <c r="A313" s="6" t="s">
        <v>81</v>
      </c>
      <c r="B313" s="7">
        <v>25</v>
      </c>
      <c r="C313" s="7">
        <v>15</v>
      </c>
      <c r="D313" s="7">
        <v>10</v>
      </c>
    </row>
    <row r="314" spans="1:4" x14ac:dyDescent="0.25">
      <c r="A314" s="8" t="s">
        <v>15</v>
      </c>
      <c r="B314" s="7">
        <v>25</v>
      </c>
      <c r="C314" s="7">
        <v>15</v>
      </c>
      <c r="D314" s="7">
        <v>10</v>
      </c>
    </row>
    <row r="315" spans="1:4" x14ac:dyDescent="0.25">
      <c r="A315" s="5" t="s">
        <v>486</v>
      </c>
      <c r="B315" s="7">
        <v>31</v>
      </c>
      <c r="C315" s="7">
        <v>39</v>
      </c>
      <c r="D315" s="7">
        <v>25</v>
      </c>
    </row>
    <row r="316" spans="1:4" x14ac:dyDescent="0.25">
      <c r="A316" s="6" t="s">
        <v>489</v>
      </c>
      <c r="B316" s="7">
        <v>31</v>
      </c>
      <c r="C316" s="7">
        <v>39</v>
      </c>
      <c r="D316" s="7">
        <v>25</v>
      </c>
    </row>
    <row r="317" spans="1:4" x14ac:dyDescent="0.25">
      <c r="A317" s="8" t="s">
        <v>94</v>
      </c>
      <c r="B317" s="7">
        <v>31</v>
      </c>
      <c r="C317" s="7">
        <v>39</v>
      </c>
      <c r="D317" s="7">
        <v>25</v>
      </c>
    </row>
    <row r="318" spans="1:4" x14ac:dyDescent="0.25">
      <c r="A318" s="5" t="s">
        <v>63</v>
      </c>
      <c r="B318" s="7">
        <v>172</v>
      </c>
      <c r="C318" s="7">
        <v>119</v>
      </c>
      <c r="D318" s="7">
        <v>90</v>
      </c>
    </row>
    <row r="319" spans="1:4" x14ac:dyDescent="0.25">
      <c r="A319" s="6" t="s">
        <v>100</v>
      </c>
      <c r="B319" s="7">
        <v>37</v>
      </c>
      <c r="C319" s="7">
        <v>22</v>
      </c>
      <c r="D319" s="7">
        <v>15</v>
      </c>
    </row>
    <row r="320" spans="1:4" x14ac:dyDescent="0.25">
      <c r="A320" s="8" t="s">
        <v>9</v>
      </c>
      <c r="B320" s="7">
        <v>37</v>
      </c>
      <c r="C320" s="7">
        <v>22</v>
      </c>
      <c r="D320" s="7">
        <v>15</v>
      </c>
    </row>
    <row r="321" spans="1:4" x14ac:dyDescent="0.25">
      <c r="A321" s="6" t="s">
        <v>64</v>
      </c>
      <c r="B321" s="7">
        <v>135</v>
      </c>
      <c r="C321" s="7">
        <v>97</v>
      </c>
      <c r="D321" s="7">
        <v>75</v>
      </c>
    </row>
    <row r="322" spans="1:4" x14ac:dyDescent="0.25">
      <c r="A322" s="8" t="s">
        <v>15</v>
      </c>
      <c r="B322" s="7">
        <v>135</v>
      </c>
      <c r="C322" s="7">
        <v>97</v>
      </c>
      <c r="D322" s="7">
        <v>75</v>
      </c>
    </row>
    <row r="323" spans="1:4" x14ac:dyDescent="0.25">
      <c r="A323" s="5" t="s">
        <v>423</v>
      </c>
      <c r="B323" s="7">
        <v>18</v>
      </c>
      <c r="C323" s="7">
        <v>23</v>
      </c>
      <c r="D323" s="7">
        <v>15</v>
      </c>
    </row>
    <row r="324" spans="1:4" x14ac:dyDescent="0.25">
      <c r="A324" s="6" t="s">
        <v>423</v>
      </c>
      <c r="B324" s="7">
        <v>18</v>
      </c>
      <c r="C324" s="7">
        <v>23</v>
      </c>
      <c r="D324" s="7">
        <v>15</v>
      </c>
    </row>
    <row r="325" spans="1:4" x14ac:dyDescent="0.25">
      <c r="A325" s="8" t="s">
        <v>9</v>
      </c>
      <c r="B325" s="7">
        <v>18</v>
      </c>
      <c r="C325" s="7">
        <v>23</v>
      </c>
      <c r="D325" s="7">
        <v>15</v>
      </c>
    </row>
    <row r="326" spans="1:4" x14ac:dyDescent="0.25">
      <c r="A326" s="5" t="s">
        <v>408</v>
      </c>
      <c r="B326" s="7">
        <v>34</v>
      </c>
      <c r="C326" s="7">
        <v>32</v>
      </c>
      <c r="D326" s="7">
        <v>25</v>
      </c>
    </row>
    <row r="327" spans="1:4" x14ac:dyDescent="0.25">
      <c r="A327" s="6" t="s">
        <v>414</v>
      </c>
      <c r="B327" s="7">
        <v>10</v>
      </c>
      <c r="C327" s="7">
        <v>9</v>
      </c>
      <c r="D327" s="7">
        <v>2</v>
      </c>
    </row>
    <row r="328" spans="1:4" x14ac:dyDescent="0.25">
      <c r="A328" s="8" t="s">
        <v>94</v>
      </c>
      <c r="B328" s="7">
        <v>10</v>
      </c>
      <c r="C328" s="7">
        <v>9</v>
      </c>
      <c r="D328" s="7">
        <v>2</v>
      </c>
    </row>
    <row r="329" spans="1:4" x14ac:dyDescent="0.25">
      <c r="A329" s="6" t="s">
        <v>411</v>
      </c>
      <c r="B329" s="7">
        <v>24</v>
      </c>
      <c r="C329" s="7">
        <v>23</v>
      </c>
      <c r="D329" s="7">
        <v>23</v>
      </c>
    </row>
    <row r="330" spans="1:4" x14ac:dyDescent="0.25">
      <c r="A330" s="8" t="s">
        <v>9</v>
      </c>
      <c r="B330" s="7">
        <v>24</v>
      </c>
      <c r="C330" s="7">
        <v>23</v>
      </c>
      <c r="D330" s="7">
        <v>23</v>
      </c>
    </row>
    <row r="331" spans="1:4" x14ac:dyDescent="0.25">
      <c r="A331" s="5" t="s">
        <v>307</v>
      </c>
      <c r="B331" s="7">
        <v>61</v>
      </c>
      <c r="C331" s="7">
        <v>1</v>
      </c>
      <c r="D331" s="7">
        <v>2</v>
      </c>
    </row>
    <row r="332" spans="1:4" x14ac:dyDescent="0.25">
      <c r="A332" s="6" t="s">
        <v>310</v>
      </c>
      <c r="B332" s="7">
        <v>61</v>
      </c>
      <c r="C332" s="7">
        <v>1</v>
      </c>
      <c r="D332" s="7">
        <v>2</v>
      </c>
    </row>
    <row r="333" spans="1:4" x14ac:dyDescent="0.25">
      <c r="A333" s="8" t="s">
        <v>9</v>
      </c>
      <c r="B333" s="7">
        <v>0</v>
      </c>
      <c r="C333" s="7">
        <v>1</v>
      </c>
      <c r="D333" s="7">
        <v>0</v>
      </c>
    </row>
    <row r="334" spans="1:4" x14ac:dyDescent="0.25">
      <c r="A334" s="8" t="s">
        <v>10</v>
      </c>
      <c r="B334" s="7">
        <v>61</v>
      </c>
      <c r="C334" s="7">
        <v>0</v>
      </c>
      <c r="D334" s="7">
        <v>2</v>
      </c>
    </row>
    <row r="335" spans="1:4" x14ac:dyDescent="0.25">
      <c r="A335" s="5" t="s">
        <v>109</v>
      </c>
      <c r="B335" s="7">
        <v>7</v>
      </c>
      <c r="C335" s="7">
        <v>9</v>
      </c>
      <c r="D335" s="7">
        <v>8</v>
      </c>
    </row>
    <row r="336" spans="1:4" x14ac:dyDescent="0.25">
      <c r="A336" s="6" t="s">
        <v>559</v>
      </c>
      <c r="B336" s="7">
        <v>7</v>
      </c>
      <c r="C336" s="7">
        <v>9</v>
      </c>
      <c r="D336" s="7">
        <v>8</v>
      </c>
    </row>
    <row r="337" spans="1:4" x14ac:dyDescent="0.25">
      <c r="A337" s="8" t="s">
        <v>15</v>
      </c>
      <c r="B337" s="7">
        <v>7</v>
      </c>
      <c r="C337" s="7">
        <v>9</v>
      </c>
      <c r="D337" s="7">
        <v>8</v>
      </c>
    </row>
    <row r="338" spans="1:4" x14ac:dyDescent="0.25">
      <c r="A338" s="5" t="s">
        <v>66</v>
      </c>
      <c r="B338" s="7">
        <v>70</v>
      </c>
      <c r="C338" s="7">
        <v>53</v>
      </c>
      <c r="D338" s="7">
        <v>25</v>
      </c>
    </row>
    <row r="339" spans="1:4" x14ac:dyDescent="0.25">
      <c r="A339" s="6" t="s">
        <v>553</v>
      </c>
      <c r="B339" s="7">
        <v>70</v>
      </c>
      <c r="C339" s="7">
        <v>53</v>
      </c>
      <c r="D339" s="7">
        <v>25</v>
      </c>
    </row>
    <row r="340" spans="1:4" x14ac:dyDescent="0.25">
      <c r="A340" s="8" t="s">
        <v>9</v>
      </c>
      <c r="B340" s="7">
        <v>70</v>
      </c>
      <c r="C340" s="7">
        <v>53</v>
      </c>
      <c r="D340" s="7">
        <v>25</v>
      </c>
    </row>
    <row r="341" spans="1:4" x14ac:dyDescent="0.25">
      <c r="A341" s="5" t="s">
        <v>83</v>
      </c>
      <c r="B341" s="7">
        <v>63</v>
      </c>
      <c r="C341" s="7">
        <v>51</v>
      </c>
      <c r="D341" s="7">
        <v>27</v>
      </c>
    </row>
    <row r="342" spans="1:4" x14ac:dyDescent="0.25">
      <c r="A342" s="6" t="s">
        <v>83</v>
      </c>
      <c r="B342" s="7">
        <v>21</v>
      </c>
      <c r="C342" s="7">
        <v>20</v>
      </c>
      <c r="D342" s="7">
        <v>6</v>
      </c>
    </row>
    <row r="343" spans="1:4" x14ac:dyDescent="0.25">
      <c r="A343" s="8" t="s">
        <v>9</v>
      </c>
      <c r="B343" s="7">
        <v>21</v>
      </c>
      <c r="C343" s="7">
        <v>20</v>
      </c>
      <c r="D343" s="7">
        <v>6</v>
      </c>
    </row>
    <row r="344" spans="1:4" x14ac:dyDescent="0.25">
      <c r="A344" s="6" t="s">
        <v>84</v>
      </c>
      <c r="B344" s="7">
        <v>42</v>
      </c>
      <c r="C344" s="7">
        <v>31</v>
      </c>
      <c r="D344" s="7">
        <v>21</v>
      </c>
    </row>
    <row r="345" spans="1:4" x14ac:dyDescent="0.25">
      <c r="A345" s="8" t="s">
        <v>15</v>
      </c>
      <c r="B345" s="7">
        <v>42</v>
      </c>
      <c r="C345" s="7">
        <v>31</v>
      </c>
      <c r="D345" s="7">
        <v>21</v>
      </c>
    </row>
    <row r="346" spans="1:4" x14ac:dyDescent="0.25">
      <c r="A346" s="5" t="s">
        <v>108</v>
      </c>
      <c r="B346" s="7">
        <v>8</v>
      </c>
      <c r="C346" s="7">
        <v>5</v>
      </c>
      <c r="D346" s="7">
        <v>2</v>
      </c>
    </row>
    <row r="347" spans="1:4" x14ac:dyDescent="0.25">
      <c r="A347" s="6" t="s">
        <v>108</v>
      </c>
      <c r="B347" s="7">
        <v>7</v>
      </c>
      <c r="C347" s="7">
        <v>4</v>
      </c>
      <c r="D347" s="7">
        <v>2</v>
      </c>
    </row>
    <row r="348" spans="1:4" x14ac:dyDescent="0.25">
      <c r="A348" s="8" t="s">
        <v>9</v>
      </c>
      <c r="B348" s="7">
        <v>7</v>
      </c>
      <c r="C348" s="7">
        <v>4</v>
      </c>
      <c r="D348" s="7">
        <v>2</v>
      </c>
    </row>
    <row r="349" spans="1:4" x14ac:dyDescent="0.25">
      <c r="A349" s="6" t="s">
        <v>395</v>
      </c>
      <c r="B349" s="7">
        <v>1</v>
      </c>
      <c r="C349" s="7">
        <v>1</v>
      </c>
      <c r="D349" s="7">
        <v>0</v>
      </c>
    </row>
    <row r="350" spans="1:4" x14ac:dyDescent="0.25">
      <c r="A350" s="8" t="s">
        <v>15</v>
      </c>
      <c r="B350" s="7">
        <v>1</v>
      </c>
      <c r="C350" s="7">
        <v>1</v>
      </c>
      <c r="D350" s="7">
        <v>0</v>
      </c>
    </row>
    <row r="351" spans="1:4" x14ac:dyDescent="0.25">
      <c r="A351" s="5" t="s">
        <v>52</v>
      </c>
      <c r="B351" s="7">
        <v>136</v>
      </c>
      <c r="C351" s="7">
        <v>79</v>
      </c>
      <c r="D351" s="7">
        <v>58</v>
      </c>
    </row>
    <row r="352" spans="1:4" x14ac:dyDescent="0.25">
      <c r="A352" s="6" t="s">
        <v>511</v>
      </c>
      <c r="B352" s="7">
        <v>61</v>
      </c>
      <c r="C352" s="7">
        <v>28</v>
      </c>
      <c r="D352" s="7">
        <v>29</v>
      </c>
    </row>
    <row r="353" spans="1:4" x14ac:dyDescent="0.25">
      <c r="A353" s="8" t="s">
        <v>15</v>
      </c>
      <c r="B353" s="7">
        <v>61</v>
      </c>
      <c r="C353" s="7">
        <v>28</v>
      </c>
      <c r="D353" s="7">
        <v>29</v>
      </c>
    </row>
    <row r="354" spans="1:4" x14ac:dyDescent="0.25">
      <c r="A354" s="6" t="s">
        <v>53</v>
      </c>
      <c r="B354" s="7">
        <v>27</v>
      </c>
      <c r="C354" s="7">
        <v>21</v>
      </c>
      <c r="D354" s="7">
        <v>13</v>
      </c>
    </row>
    <row r="355" spans="1:4" x14ac:dyDescent="0.25">
      <c r="A355" s="8" t="s">
        <v>9</v>
      </c>
      <c r="B355" s="7">
        <v>27</v>
      </c>
      <c r="C355" s="7">
        <v>21</v>
      </c>
      <c r="D355" s="7">
        <v>13</v>
      </c>
    </row>
    <row r="356" spans="1:4" x14ac:dyDescent="0.25">
      <c r="A356" s="6" t="s">
        <v>519</v>
      </c>
      <c r="B356" s="7">
        <v>32</v>
      </c>
      <c r="C356" s="7">
        <v>23</v>
      </c>
      <c r="D356" s="7">
        <v>11</v>
      </c>
    </row>
    <row r="357" spans="1:4" x14ac:dyDescent="0.25">
      <c r="A357" s="8" t="s">
        <v>94</v>
      </c>
      <c r="B357" s="7">
        <v>32</v>
      </c>
      <c r="C357" s="7">
        <v>23</v>
      </c>
      <c r="D357" s="7">
        <v>11</v>
      </c>
    </row>
    <row r="358" spans="1:4" x14ac:dyDescent="0.25">
      <c r="A358" s="6" t="s">
        <v>516</v>
      </c>
      <c r="B358" s="7">
        <v>16</v>
      </c>
      <c r="C358" s="7">
        <v>7</v>
      </c>
      <c r="D358" s="7">
        <v>5</v>
      </c>
    </row>
    <row r="359" spans="1:4" x14ac:dyDescent="0.25">
      <c r="A359" s="8" t="s">
        <v>10</v>
      </c>
      <c r="B359" s="7">
        <v>16</v>
      </c>
      <c r="C359" s="7">
        <v>7</v>
      </c>
      <c r="D359" s="7">
        <v>5</v>
      </c>
    </row>
    <row r="360" spans="1:4" x14ac:dyDescent="0.25">
      <c r="A360" s="5" t="s">
        <v>356</v>
      </c>
      <c r="B360" s="7">
        <v>3</v>
      </c>
      <c r="C360" s="7">
        <v>2</v>
      </c>
      <c r="D360" s="7">
        <v>0</v>
      </c>
    </row>
    <row r="361" spans="1:4" x14ac:dyDescent="0.25">
      <c r="A361" s="6" t="s">
        <v>359</v>
      </c>
      <c r="B361" s="7">
        <v>3</v>
      </c>
      <c r="C361" s="7">
        <v>2</v>
      </c>
      <c r="D361" s="7">
        <v>0</v>
      </c>
    </row>
    <row r="362" spans="1:4" x14ac:dyDescent="0.25">
      <c r="A362" s="8" t="s">
        <v>9</v>
      </c>
      <c r="B362" s="7">
        <v>3</v>
      </c>
      <c r="C362" s="7">
        <v>2</v>
      </c>
      <c r="D362" s="7">
        <v>0</v>
      </c>
    </row>
    <row r="363" spans="1:4" x14ac:dyDescent="0.25">
      <c r="A363" s="5" t="s">
        <v>22</v>
      </c>
      <c r="B363" s="7">
        <v>6</v>
      </c>
      <c r="C363" s="7">
        <v>10</v>
      </c>
      <c r="D363" s="7">
        <v>7</v>
      </c>
    </row>
    <row r="364" spans="1:4" x14ac:dyDescent="0.25">
      <c r="A364" s="6" t="s">
        <v>184</v>
      </c>
      <c r="B364" s="7">
        <v>6</v>
      </c>
      <c r="C364" s="7">
        <v>10</v>
      </c>
      <c r="D364" s="7">
        <v>7</v>
      </c>
    </row>
    <row r="365" spans="1:4" x14ac:dyDescent="0.25">
      <c r="A365" s="8" t="s">
        <v>15</v>
      </c>
      <c r="B365" s="7">
        <v>6</v>
      </c>
      <c r="C365" s="7">
        <v>10</v>
      </c>
      <c r="D365" s="7">
        <v>7</v>
      </c>
    </row>
    <row r="366" spans="1:4" x14ac:dyDescent="0.25">
      <c r="A366" s="5" t="s">
        <v>491</v>
      </c>
      <c r="B366" s="7">
        <v>11</v>
      </c>
      <c r="C366" s="7">
        <v>3</v>
      </c>
      <c r="D366" s="7">
        <v>7</v>
      </c>
    </row>
    <row r="367" spans="1:4" x14ac:dyDescent="0.25">
      <c r="A367" s="6" t="s">
        <v>494</v>
      </c>
      <c r="B367" s="7">
        <v>11</v>
      </c>
      <c r="C367" s="7">
        <v>3</v>
      </c>
      <c r="D367" s="7">
        <v>7</v>
      </c>
    </row>
    <row r="368" spans="1:4" x14ac:dyDescent="0.25">
      <c r="A368" s="8" t="s">
        <v>94</v>
      </c>
      <c r="B368" s="7">
        <v>11</v>
      </c>
      <c r="C368" s="7">
        <v>3</v>
      </c>
      <c r="D368" s="7">
        <v>7</v>
      </c>
    </row>
    <row r="369" spans="1:4" x14ac:dyDescent="0.25">
      <c r="A369" s="5" t="s">
        <v>87</v>
      </c>
      <c r="B369" s="7">
        <v>626</v>
      </c>
      <c r="C369" s="7">
        <v>494</v>
      </c>
      <c r="D369" s="7">
        <v>318</v>
      </c>
    </row>
    <row r="370" spans="1:4" x14ac:dyDescent="0.25">
      <c r="A370" s="6" t="s">
        <v>614</v>
      </c>
      <c r="B370" s="7">
        <v>160</v>
      </c>
      <c r="C370" s="7">
        <v>122</v>
      </c>
      <c r="D370" s="7">
        <v>69</v>
      </c>
    </row>
    <row r="371" spans="1:4" x14ac:dyDescent="0.25">
      <c r="A371" s="8" t="s">
        <v>10</v>
      </c>
      <c r="B371" s="7">
        <v>160</v>
      </c>
      <c r="C371" s="7">
        <v>122</v>
      </c>
      <c r="D371" s="7">
        <v>69</v>
      </c>
    </row>
    <row r="372" spans="1:4" x14ac:dyDescent="0.25">
      <c r="A372" s="6" t="s">
        <v>621</v>
      </c>
      <c r="B372" s="7">
        <v>283</v>
      </c>
      <c r="C372" s="7">
        <v>250</v>
      </c>
      <c r="D372" s="7">
        <v>186</v>
      </c>
    </row>
    <row r="373" spans="1:4" x14ac:dyDescent="0.25">
      <c r="A373" s="8" t="s">
        <v>10</v>
      </c>
      <c r="B373" s="7">
        <v>283</v>
      </c>
      <c r="C373" s="7">
        <v>250</v>
      </c>
      <c r="D373" s="7">
        <v>186</v>
      </c>
    </row>
    <row r="374" spans="1:4" x14ac:dyDescent="0.25">
      <c r="A374" s="6" t="s">
        <v>619</v>
      </c>
      <c r="B374" s="7">
        <v>181</v>
      </c>
      <c r="C374" s="7">
        <v>122</v>
      </c>
      <c r="D374" s="7">
        <v>62</v>
      </c>
    </row>
    <row r="375" spans="1:4" x14ac:dyDescent="0.25">
      <c r="A375" s="8" t="s">
        <v>10</v>
      </c>
      <c r="B375" s="7">
        <v>181</v>
      </c>
      <c r="C375" s="7">
        <v>122</v>
      </c>
      <c r="D375" s="7">
        <v>62</v>
      </c>
    </row>
    <row r="376" spans="1:4" x14ac:dyDescent="0.25">
      <c r="A376" s="6" t="s">
        <v>617</v>
      </c>
      <c r="B376" s="7">
        <v>2</v>
      </c>
      <c r="C376" s="7">
        <v>0</v>
      </c>
      <c r="D376" s="7">
        <v>0</v>
      </c>
    </row>
    <row r="377" spans="1:4" x14ac:dyDescent="0.25">
      <c r="A377" s="8" t="s">
        <v>10</v>
      </c>
      <c r="B377" s="7">
        <v>2</v>
      </c>
      <c r="C377" s="7">
        <v>0</v>
      </c>
      <c r="D377" s="7">
        <v>0</v>
      </c>
    </row>
    <row r="378" spans="1:4" x14ac:dyDescent="0.25">
      <c r="A378" s="6" t="s">
        <v>612</v>
      </c>
      <c r="B378" s="7">
        <v>0</v>
      </c>
      <c r="C378" s="7">
        <v>0</v>
      </c>
      <c r="D378" s="7">
        <v>1</v>
      </c>
    </row>
    <row r="379" spans="1:4" x14ac:dyDescent="0.25">
      <c r="A379" s="8" t="s">
        <v>10</v>
      </c>
      <c r="B379" s="7">
        <v>0</v>
      </c>
      <c r="C379" s="7">
        <v>0</v>
      </c>
      <c r="D379" s="7">
        <v>1</v>
      </c>
    </row>
    <row r="380" spans="1:4" x14ac:dyDescent="0.25">
      <c r="A380" s="5" t="s">
        <v>124</v>
      </c>
      <c r="B380" s="7">
        <v>26</v>
      </c>
      <c r="C380" s="7">
        <v>30</v>
      </c>
      <c r="D380" s="7">
        <v>36</v>
      </c>
    </row>
    <row r="381" spans="1:4" x14ac:dyDescent="0.25">
      <c r="A381" s="6" t="s">
        <v>130</v>
      </c>
      <c r="B381" s="7">
        <v>0</v>
      </c>
      <c r="C381" s="7">
        <v>4</v>
      </c>
      <c r="D381" s="7">
        <v>8</v>
      </c>
    </row>
    <row r="382" spans="1:4" x14ac:dyDescent="0.25">
      <c r="A382" s="8" t="s">
        <v>94</v>
      </c>
      <c r="B382" s="7">
        <v>0</v>
      </c>
      <c r="C382" s="7">
        <v>4</v>
      </c>
      <c r="D382" s="7">
        <v>8</v>
      </c>
    </row>
    <row r="383" spans="1:4" x14ac:dyDescent="0.25">
      <c r="A383" s="6" t="s">
        <v>127</v>
      </c>
      <c r="B383" s="7">
        <v>26</v>
      </c>
      <c r="C383" s="7">
        <v>26</v>
      </c>
      <c r="D383" s="7">
        <v>28</v>
      </c>
    </row>
    <row r="384" spans="1:4" x14ac:dyDescent="0.25">
      <c r="A384" s="8" t="s">
        <v>9</v>
      </c>
      <c r="B384" s="7">
        <v>26</v>
      </c>
      <c r="C384" s="7">
        <v>26</v>
      </c>
      <c r="D384" s="7">
        <v>28</v>
      </c>
    </row>
    <row r="385" spans="1:4" x14ac:dyDescent="0.25">
      <c r="A385" s="5" t="s">
        <v>199</v>
      </c>
      <c r="B385" s="7">
        <v>5</v>
      </c>
      <c r="C385" s="7">
        <v>0</v>
      </c>
      <c r="D385" s="7">
        <v>0</v>
      </c>
    </row>
    <row r="386" spans="1:4" x14ac:dyDescent="0.25">
      <c r="A386" s="6" t="s">
        <v>202</v>
      </c>
      <c r="B386" s="7">
        <v>5</v>
      </c>
      <c r="C386" s="7">
        <v>0</v>
      </c>
      <c r="D386" s="7">
        <v>0</v>
      </c>
    </row>
    <row r="387" spans="1:4" x14ac:dyDescent="0.25">
      <c r="A387" s="8" t="s">
        <v>94</v>
      </c>
      <c r="B387" s="7">
        <v>5</v>
      </c>
      <c r="C387" s="7">
        <v>0</v>
      </c>
      <c r="D387" s="7">
        <v>0</v>
      </c>
    </row>
    <row r="388" spans="1:4" x14ac:dyDescent="0.25">
      <c r="A388" s="5" t="s">
        <v>68</v>
      </c>
      <c r="B388" s="7">
        <v>1</v>
      </c>
      <c r="C388" s="7">
        <v>1</v>
      </c>
      <c r="D388" s="7">
        <v>1</v>
      </c>
    </row>
    <row r="389" spans="1:4" x14ac:dyDescent="0.25">
      <c r="A389" s="6" t="s">
        <v>556</v>
      </c>
      <c r="B389" s="7">
        <v>1</v>
      </c>
      <c r="C389" s="7">
        <v>1</v>
      </c>
      <c r="D389" s="7">
        <v>1</v>
      </c>
    </row>
    <row r="390" spans="1:4" x14ac:dyDescent="0.25">
      <c r="A390" s="8" t="s">
        <v>9</v>
      </c>
      <c r="B390" s="7">
        <v>1</v>
      </c>
      <c r="C390" s="7">
        <v>1</v>
      </c>
      <c r="D390" s="7">
        <v>1</v>
      </c>
    </row>
    <row r="391" spans="1:4" x14ac:dyDescent="0.25">
      <c r="A391" s="5" t="s">
        <v>96</v>
      </c>
      <c r="B391" s="7">
        <v>2659</v>
      </c>
      <c r="C391" s="7">
        <v>2292</v>
      </c>
      <c r="D391" s="7">
        <v>1791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Resubmission Nov 29 2023</vt:lpstr>
      <vt:lpstr>Program by Area Pivot Nov 28</vt:lpstr>
      <vt:lpstr>MIS Data Mart</vt:lpstr>
      <vt:lpstr>MIS SP Sept 20, 2023</vt:lpstr>
      <vt:lpstr>Program by Area Pivot Sept 20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Lourdes Parent</cp:lastModifiedBy>
  <dcterms:created xsi:type="dcterms:W3CDTF">2021-09-21T23:07:38Z</dcterms:created>
  <dcterms:modified xsi:type="dcterms:W3CDTF">2023-11-30T15:30:19Z</dcterms:modified>
</cp:coreProperties>
</file>