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355" windowWidth="15480" windowHeight="8730" tabRatio="630" firstSheet="5" activeTab="13"/>
  </bookViews>
  <sheets>
    <sheet name="1997-98" sheetId="1" r:id="rId1"/>
    <sheet name="1998-99" sheetId="2" r:id="rId2"/>
    <sheet name="1999-2000" sheetId="3" r:id="rId3"/>
    <sheet name="2000-01" sheetId="4" r:id="rId4"/>
    <sheet name="2001-02" sheetId="5" r:id="rId5"/>
    <sheet name="2002-03" sheetId="6" r:id="rId6"/>
    <sheet name="2003-04" sheetId="7" r:id="rId7"/>
    <sheet name="2004-05" sheetId="8" r:id="rId8"/>
    <sheet name="2005-06" sheetId="9" r:id="rId9"/>
    <sheet name="2006-07" sheetId="10" r:id="rId10"/>
    <sheet name="2007-08" sheetId="11" r:id="rId11"/>
    <sheet name="2008-09" sheetId="12" r:id="rId12"/>
    <sheet name="2009-10" sheetId="13" r:id="rId13"/>
    <sheet name="2010-11" sheetId="14" r:id="rId14"/>
  </sheets>
  <definedNames>
    <definedName name="_xlnm.Print_Area" localSheetId="0">'1997-98'!$B$8:$R$139</definedName>
    <definedName name="_xlnm.Print_Area" localSheetId="1">'1998-99'!$B$8:$R$143</definedName>
    <definedName name="_xlnm.Print_Area" localSheetId="2">'1999-2000'!$B$8:$R$141</definedName>
    <definedName name="_xlnm.Print_Area" localSheetId="3">'2000-01'!$B$8:$R$139</definedName>
    <definedName name="_xlnm.Print_Area" localSheetId="4">'2001-02'!$B$8:$R$141</definedName>
    <definedName name="_xlnm.Print_Area" localSheetId="5">'2002-03'!$B$8:$R$141</definedName>
    <definedName name="_xlnm.Print_Area" localSheetId="6">'2003-04'!$B$8:$R$141</definedName>
    <definedName name="_xlnm.Print_Area" localSheetId="7">'2004-05'!$B$8:$R$137</definedName>
    <definedName name="_xlnm.Print_Area" localSheetId="8">'2005-06'!$B$8:$R$137</definedName>
    <definedName name="_xlnm.Print_Area" localSheetId="9">'2006-07'!$B$8:$R$140</definedName>
    <definedName name="_xlnm.Print_Area" localSheetId="10">'2007-08'!$B$8:$R$142</definedName>
    <definedName name="_xlnm.Print_Area" localSheetId="11">'2008-09'!$B$8:$R$149</definedName>
    <definedName name="_xlnm.Print_Area" localSheetId="12">'2009-10'!$B$8:$R$149</definedName>
    <definedName name="_xlnm.Print_Area" localSheetId="13">'2010-11'!$B$8:$R$151</definedName>
    <definedName name="_xlnm.Print_Titles" localSheetId="0">'1997-98'!$1:$7</definedName>
    <definedName name="_xlnm.Print_Titles" localSheetId="1">'1998-99'!$1:$7</definedName>
    <definedName name="_xlnm.Print_Titles" localSheetId="2">'1999-2000'!$1:$7</definedName>
    <definedName name="_xlnm.Print_Titles" localSheetId="3">'2000-01'!$1:$7</definedName>
    <definedName name="_xlnm.Print_Titles" localSheetId="4">'2001-02'!$1:$7</definedName>
    <definedName name="_xlnm.Print_Titles" localSheetId="5">'2002-03'!$1:$7</definedName>
    <definedName name="_xlnm.Print_Titles" localSheetId="6">'2003-04'!$1:$7</definedName>
    <definedName name="_xlnm.Print_Titles" localSheetId="7">'2004-05'!$1:$7</definedName>
    <definedName name="_xlnm.Print_Titles" localSheetId="8">'2005-06'!$1:$7</definedName>
    <definedName name="_xlnm.Print_Titles" localSheetId="9">'2006-07'!$1:$7</definedName>
    <definedName name="_xlnm.Print_Titles" localSheetId="10">'2007-08'!$1:$7</definedName>
    <definedName name="_xlnm.Print_Titles" localSheetId="11">'2008-09'!$1:$7</definedName>
    <definedName name="_xlnm.Print_Titles" localSheetId="12">'2009-10'!$1:$7</definedName>
    <definedName name="_xlnm.Print_Titles" localSheetId="13">'2010-11'!$1:$7</definedName>
  </definedNames>
  <calcPr fullCalcOnLoad="1"/>
</workbook>
</file>

<file path=xl/sharedStrings.xml><?xml version="1.0" encoding="utf-8"?>
<sst xmlns="http://schemas.openxmlformats.org/spreadsheetml/2006/main" count="3160" uniqueCount="216">
  <si>
    <t>Foothill College</t>
  </si>
  <si>
    <t>Division</t>
  </si>
  <si>
    <t>Department</t>
  </si>
  <si>
    <t>FTEF</t>
  </si>
  <si>
    <t>WSCH</t>
  </si>
  <si>
    <t>Prod</t>
  </si>
  <si>
    <t>Adaptive Learning/</t>
  </si>
  <si>
    <t>AL: Adaptive Physical Ed.</t>
  </si>
  <si>
    <t>Disable Services</t>
  </si>
  <si>
    <t>AL: Community Based</t>
  </si>
  <si>
    <t>AL: Computer Access</t>
  </si>
  <si>
    <t>AL: Learning Disability</t>
  </si>
  <si>
    <t>AL: Post-Stroke</t>
  </si>
  <si>
    <t>AL: Transition to Work</t>
  </si>
  <si>
    <t>Special Education</t>
  </si>
  <si>
    <t>na</t>
  </si>
  <si>
    <t>Total</t>
  </si>
  <si>
    <t xml:space="preserve">Biological &amp; </t>
  </si>
  <si>
    <t>Applied Health Sciences</t>
  </si>
  <si>
    <t>Health Sciences</t>
  </si>
  <si>
    <t>Biology</t>
  </si>
  <si>
    <t>Biology Laboratory Technician</t>
  </si>
  <si>
    <t>Dental Assisting</t>
  </si>
  <si>
    <t>Dental Hygiene</t>
  </si>
  <si>
    <t>EMT/Paramedic</t>
  </si>
  <si>
    <t>Emergency Medical Technician</t>
  </si>
  <si>
    <t>Health</t>
  </si>
  <si>
    <t>Ornamental Horticulture</t>
  </si>
  <si>
    <t>Pharmacy Technician</t>
  </si>
  <si>
    <t>Primary Care Associate</t>
  </si>
  <si>
    <t>Radiation Sci/Diag. Ultrasound</t>
  </si>
  <si>
    <t>Radiation Therapy Technology</t>
  </si>
  <si>
    <t>Radiologic Technology</t>
  </si>
  <si>
    <t>Respiratory Therapy Tech</t>
  </si>
  <si>
    <t>Veterinary Technician</t>
  </si>
  <si>
    <t xml:space="preserve">Business &amp; </t>
  </si>
  <si>
    <t>Accounting</t>
  </si>
  <si>
    <t>Social Sciences</t>
  </si>
  <si>
    <t>Advertising</t>
  </si>
  <si>
    <t>Anthropology</t>
  </si>
  <si>
    <t>Bus. International Studies</t>
  </si>
  <si>
    <t>Business</t>
  </si>
  <si>
    <t>Child Development</t>
  </si>
  <si>
    <t>Economics</t>
  </si>
  <si>
    <t>Education</t>
  </si>
  <si>
    <t>Geography</t>
  </si>
  <si>
    <t>History</t>
  </si>
  <si>
    <t>Philosophy</t>
  </si>
  <si>
    <t>Political Science</t>
  </si>
  <si>
    <t>Psychology</t>
  </si>
  <si>
    <t>Real Estate</t>
  </si>
  <si>
    <t>Social Science</t>
  </si>
  <si>
    <t>Sociology</t>
  </si>
  <si>
    <t>Travel Careers</t>
  </si>
  <si>
    <t>Women's Studies</t>
  </si>
  <si>
    <t>Computers, Tech, &amp;</t>
  </si>
  <si>
    <t>Business Office Technology</t>
  </si>
  <si>
    <t>Info Systems</t>
  </si>
  <si>
    <t>Computer &amp; Software Training</t>
  </si>
  <si>
    <t>Computer Information Systems</t>
  </si>
  <si>
    <t>Computer Networking and Electronics</t>
  </si>
  <si>
    <t>Computers on the Internet</t>
  </si>
  <si>
    <t>Journeyman Program</t>
  </si>
  <si>
    <t xml:space="preserve">Economic </t>
  </si>
  <si>
    <t>Coop Work Experience Ed.</t>
  </si>
  <si>
    <t>Development</t>
  </si>
  <si>
    <t>Faculty Release*</t>
  </si>
  <si>
    <t>Academic Senate Release</t>
  </si>
  <si>
    <t>College Release</t>
  </si>
  <si>
    <t>Cultural Diversity</t>
  </si>
  <si>
    <t>District Release</t>
  </si>
  <si>
    <t>Partnership for Excellence</t>
  </si>
  <si>
    <t>Service Learning Across Curriculum</t>
  </si>
  <si>
    <t>Technology Across the Curriculum</t>
  </si>
  <si>
    <t xml:space="preserve">Fine Arts &amp; </t>
  </si>
  <si>
    <t>Art</t>
  </si>
  <si>
    <t>Communication</t>
  </si>
  <si>
    <t>Dramatic Arts</t>
  </si>
  <si>
    <t>Film/Television</t>
  </si>
  <si>
    <t>Fine Arts</t>
  </si>
  <si>
    <t>Graphic Design</t>
  </si>
  <si>
    <t>Music</t>
  </si>
  <si>
    <t>Music Performance</t>
  </si>
  <si>
    <t>Performing Arts</t>
  </si>
  <si>
    <t>Photography</t>
  </si>
  <si>
    <t>Radio</t>
  </si>
  <si>
    <t>Speech/Communication</t>
  </si>
  <si>
    <t>Guidance/Counseling</t>
  </si>
  <si>
    <t>Career Life Planning</t>
  </si>
  <si>
    <t>Counseling</t>
  </si>
  <si>
    <t>Language Arts</t>
  </si>
  <si>
    <t>Academic Skills</t>
  </si>
  <si>
    <t>Chinese</t>
  </si>
  <si>
    <t>Creative Writing</t>
  </si>
  <si>
    <t>English</t>
  </si>
  <si>
    <t>English as a Second Language</t>
  </si>
  <si>
    <t>French</t>
  </si>
  <si>
    <t>German</t>
  </si>
  <si>
    <t>Humanities</t>
  </si>
  <si>
    <t>Italian</t>
  </si>
  <si>
    <t>Japanese</t>
  </si>
  <si>
    <t>Korean</t>
  </si>
  <si>
    <t>Latin</t>
  </si>
  <si>
    <t>Linguistics</t>
  </si>
  <si>
    <t>Skills Development Language Art</t>
  </si>
  <si>
    <t>Spanish</t>
  </si>
  <si>
    <t>Workplace Language Skills</t>
  </si>
  <si>
    <t>Library</t>
  </si>
  <si>
    <t>Library Science</t>
  </si>
  <si>
    <t>Library Technician</t>
  </si>
  <si>
    <t xml:space="preserve">Physical Ed &amp; </t>
  </si>
  <si>
    <t>Phys. Ed/Human Performance</t>
  </si>
  <si>
    <t>Human Performance</t>
  </si>
  <si>
    <t>Physical Trainer</t>
  </si>
  <si>
    <t>Physical Sci/Math/</t>
  </si>
  <si>
    <t>Engineering</t>
  </si>
  <si>
    <t>Astronomy</t>
  </si>
  <si>
    <t>Aviation</t>
  </si>
  <si>
    <t>Chemistry</t>
  </si>
  <si>
    <t>Geology</t>
  </si>
  <si>
    <t>Mathematics</t>
  </si>
  <si>
    <t>Oceanography</t>
  </si>
  <si>
    <t>Phys Science &amp; Engineering</t>
  </si>
  <si>
    <t>Physics</t>
  </si>
  <si>
    <t>Total College</t>
  </si>
  <si>
    <t>*Faculty release other than for courses 994, 995, 998, or 999.</t>
  </si>
  <si>
    <t>Note: The following are excluded:  Reassigned FTEF in courses 994, 995, 998, or 999; Apprenticeship (courses APPR, APRN, or APRT); Contract education courses (sections ending in G, N, or T).</t>
  </si>
  <si>
    <t>The figures in this table are consistent with the Program Review data sheets posted on the IR&amp;P web site.</t>
  </si>
  <si>
    <t>Summer</t>
  </si>
  <si>
    <t>Fall</t>
  </si>
  <si>
    <t>Winter</t>
  </si>
  <si>
    <t>Spring</t>
  </si>
  <si>
    <t>2001-02 Fiscal Year FTEF, WSCH, &amp; Productivity</t>
  </si>
  <si>
    <t>by Division and Department</t>
  </si>
  <si>
    <t>[FH 5-yr WSCH FTEF Prod by Term.xls]</t>
  </si>
  <si>
    <t>(con'd)</t>
  </si>
  <si>
    <t>2002-03 Fiscal Year FTEF, WSCH, &amp; Productivity</t>
  </si>
  <si>
    <t>#INF</t>
  </si>
  <si>
    <t>2000-01 Fiscal Year FTEF, WSCH, &amp; Productivity</t>
  </si>
  <si>
    <t>1999-2000 Fiscal Year FTEF, WSCH, &amp; Productivity</t>
  </si>
  <si>
    <t>Foreign Language</t>
  </si>
  <si>
    <t>Science</t>
  </si>
  <si>
    <t>1998-99 Fiscal Year FTEF, WSCH, &amp; Productivity</t>
  </si>
  <si>
    <t>Data Communications</t>
  </si>
  <si>
    <t>Electronics</t>
  </si>
  <si>
    <t>Personal Computer Service</t>
  </si>
  <si>
    <t>Meteorology</t>
  </si>
  <si>
    <t>1997-98 Fiscal Year FTEF, WSCH, &amp; Productivity</t>
  </si>
  <si>
    <t>Drafting Technology</t>
  </si>
  <si>
    <t>Elec./Mech. Integrated Techy.</t>
  </si>
  <si>
    <t>Writing Across the Curriculum</t>
  </si>
  <si>
    <t>Net Install &amp; Maintenance</t>
  </si>
  <si>
    <t>Source: IR&amp;P Access Database queried on 1/15/03; 2002-03 queried on 10/17/03.</t>
  </si>
  <si>
    <t>FHDA IR&amp;P RBB - 1/15/03; 2002-03 and CWE FTEF all years update on 10/17/03</t>
  </si>
  <si>
    <t>2003-04 Fiscal Year FTEF, WSCH, &amp; Productivity</t>
  </si>
  <si>
    <t>Diagnostic Medical Sonography</t>
  </si>
  <si>
    <t>Environmental Horticulture</t>
  </si>
  <si>
    <t>Learning in New Media Classrooms</t>
  </si>
  <si>
    <t>FHDA IR&amp;P RBB - 8/23/04</t>
  </si>
  <si>
    <t>Source: IR&amp;P Access Database queried on 8/23/04</t>
  </si>
  <si>
    <t>These are estimated FTEF figures based on 2002-03 ratio between WSCH and Productivity.</t>
  </si>
  <si>
    <t>2004-05 Fiscal Year FTEF, WSCH, &amp; Productivity</t>
  </si>
  <si>
    <t>These figures are incomplete.</t>
  </si>
  <si>
    <t>Includes estimates for Coop Ed apprenticeship (CWE).</t>
  </si>
  <si>
    <t>FHDA IR&amp;P RBB - 1/15/03; 2002-03 and CWE FTEF all years update on 10/17/03; 1997-98 &amp; 1998-99 revised 6/24/05</t>
  </si>
  <si>
    <t>FHDA IR&amp;P RBB - 3/10/03; revised on 6/24/05</t>
  </si>
  <si>
    <t>Source: IR&amp;P Access Database queried on 3/6/03; rerun query on 6/22/05.</t>
  </si>
  <si>
    <t>Source: IR&amp;P Access Database queried on 1/15/03; 2002-03 queried on 10/17/03; 1997-98 &amp; 1998-99 rerun query 6/22/05</t>
  </si>
  <si>
    <t>Source: IR&amp;P Access Database queried on 8/9/05 (data extracted from RMS on 8/9/05).</t>
  </si>
  <si>
    <t>FHDA IR&amp;P RBB - 8/9/05</t>
  </si>
  <si>
    <t>Note: CWE FTEF is estimated at this 8/9/05 date based on prior year WSCH to FTEF ratios.  The totals include the CWE estimates.</t>
  </si>
  <si>
    <t>Graphic and Interactive Design</t>
  </si>
  <si>
    <t>Video Arts</t>
  </si>
  <si>
    <t>2005-06 Fiscal Year FTEF, WSCH, &amp; Productivity</t>
  </si>
  <si>
    <t>FHDA IR&amp;P RBB - 2/13/06</t>
  </si>
  <si>
    <t>Source: IR&amp;P Access Database queried on 2/12/06 (data extracted from RMS on 2/12/06).</t>
  </si>
  <si>
    <t>Fall and Winter total FTEF reflects estimated CWE FTEF.  See note above.</t>
  </si>
  <si>
    <t>Estimated FTEF based on productivity of 807 for Fall and 1400 for Winter per Debbie Budd.</t>
  </si>
  <si>
    <t>Communication Studies</t>
  </si>
  <si>
    <t>Nanotechnology</t>
  </si>
  <si>
    <t>Gerontology</t>
  </si>
  <si>
    <t>2006-07 Fiscal Year FTEF, WSCH, &amp; Productivity</t>
  </si>
  <si>
    <t>Emergency Med. Tech/Paramedic</t>
  </si>
  <si>
    <t>MSCI</t>
  </si>
  <si>
    <t>Certified Electrician (Apprenticeship)</t>
  </si>
  <si>
    <t>Journeyman Program (Apprenticeship)</t>
  </si>
  <si>
    <t>Note: The following are excluded:  Reassigned FTEF in courses 994, 995, 998, or 999; Apprenticeship (courses APPR, APRN, APRT, APEL, or APSM); Contract education courses (sections ending in G, N, or T).</t>
  </si>
  <si>
    <t>Source: IR&amp;P data warehouse Deborah queried on 1-24-08</t>
  </si>
  <si>
    <t>FHDA IR&amp;P RBB - 1-24-08</t>
  </si>
  <si>
    <t>2007-08 Fiscal Year FTEF, WSCH, &amp; Productivity</t>
  </si>
  <si>
    <t>Hebrew</t>
  </si>
  <si>
    <t>Change from prior corresponding term</t>
  </si>
  <si>
    <t>Note: The following are excluded:  Reassigned FTEF in courses 994, 995, 998, or 999; Apprenticeship (courses APEL, APPR, APPT, APRN, APRT, APSC, or APSM); Contract education courses (sections ending in G, N, or T).</t>
  </si>
  <si>
    <t>Source: IR&amp;P data warehouse Debbie queried on 10-21-08</t>
  </si>
  <si>
    <t>FHDA IR&amp;P RBB - 10-22-08</t>
  </si>
  <si>
    <t>2008-09 Fiscal Year FTEF, WSCH, &amp; Productivity</t>
  </si>
  <si>
    <t>Viticulture</t>
  </si>
  <si>
    <t>Theatre Arts</t>
  </si>
  <si>
    <t>Non-credit</t>
  </si>
  <si>
    <t>Non-credit, Basic Skills</t>
  </si>
  <si>
    <t>Non-credit, Parenting Education</t>
  </si>
  <si>
    <t>Dance</t>
  </si>
  <si>
    <t>Phys. Ed (Human Performance)</t>
  </si>
  <si>
    <t>Source: IR&amp;P data warehouse Debbie queried on 4-14-09 and 8-31-10</t>
  </si>
  <si>
    <t>FHDA IR&amp;P RBB - 8-31-10</t>
  </si>
  <si>
    <t>2009-10 Fiscal Year FTEF, WSCH, &amp; Productivity</t>
  </si>
  <si>
    <t>Estimated FTEF based on addition of itmes above.</t>
  </si>
  <si>
    <t>Totals include estimated FTEF numbers as indicated in red</t>
  </si>
  <si>
    <t>Estimated FTEF based on 2007-08 ratios as indicated in red</t>
  </si>
  <si>
    <t>2010-11 Fiscal Year FTEF, WSCH, &amp; Productivity</t>
  </si>
  <si>
    <t>Non-Credit: Workforce Prep</t>
  </si>
  <si>
    <t>Non-Credit:Short Term</t>
  </si>
  <si>
    <t>Non-Credit: ESL</t>
  </si>
  <si>
    <t>Note: The following are excluded:  Reassigned FTEF in courses 994, 995, 998, or 999; Apprenticeship (courses APEL, APIW, APPR, APPT, APRN, APRT, APSC, or APSM); Contract education courses (sections ending in G, N, or T).</t>
  </si>
  <si>
    <t>Source: Banner ODS queried on 4/28/11.</t>
  </si>
  <si>
    <t>FHDA IR&amp;P RBB - 4/28/11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</si>
</sst>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  <numFmt numFmtId="170" formatCode="0.000"/>
    <numFmt numFmtId="171" formatCode="#,##0.0"/>
    <numFmt numFmtId="172" formatCode="0.0%"/>
  </numFmts>
  <fonts count="2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customWidth="1"/>
    <col min="6" max="6" width="7.7109375" style="0" customWidth="1"/>
    <col min="7" max="7" width="2.7109375" style="0" customWidth="1"/>
    <col min="8" max="8" width="9.28125" style="0" customWidth="1"/>
    <col min="9" max="9" width="10.421875" style="0" customWidth="1"/>
    <col min="10" max="10" width="7.7109375" style="0" customWidth="1"/>
    <col min="11" max="11" width="2.7109375" style="0" customWidth="1"/>
    <col min="12" max="13" width="9.28125" style="0" customWidth="1"/>
    <col min="14" max="14" width="7.7109375" style="0" customWidth="1"/>
    <col min="15" max="15" width="2.7109375" style="0" customWidth="1"/>
    <col min="16" max="17" width="9.28125" style="0" bestFit="1" customWidth="1"/>
    <col min="18" max="18" width="7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147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customHeight="1">
      <c r="B8" t="s">
        <v>6</v>
      </c>
      <c r="C8" t="s">
        <v>7</v>
      </c>
      <c r="D8" s="6">
        <v>5.03</v>
      </c>
      <c r="E8" s="7">
        <v>2153</v>
      </c>
      <c r="F8" s="7">
        <v>429</v>
      </c>
      <c r="H8" s="6">
        <v>5.8</v>
      </c>
      <c r="I8" s="7">
        <v>2632</v>
      </c>
      <c r="J8" s="7">
        <v>454</v>
      </c>
      <c r="L8" s="6">
        <v>5.47</v>
      </c>
      <c r="M8" s="7">
        <v>2382</v>
      </c>
      <c r="N8" s="7">
        <v>436</v>
      </c>
      <c r="P8" s="6">
        <v>5.82</v>
      </c>
      <c r="Q8" s="7">
        <v>2481</v>
      </c>
      <c r="R8" s="7">
        <v>427</v>
      </c>
    </row>
    <row r="9" spans="2:18" ht="15" customHeight="1">
      <c r="B9" t="s">
        <v>8</v>
      </c>
      <c r="C9" t="s">
        <v>9</v>
      </c>
      <c r="D9" s="6">
        <v>9.36</v>
      </c>
      <c r="E9" s="7">
        <v>3753</v>
      </c>
      <c r="F9" s="7">
        <v>401</v>
      </c>
      <c r="H9" s="6">
        <v>10.57</v>
      </c>
      <c r="I9" s="7">
        <v>4357</v>
      </c>
      <c r="J9" s="7">
        <v>412</v>
      </c>
      <c r="L9" s="6">
        <v>10.49</v>
      </c>
      <c r="M9" s="7">
        <v>4702</v>
      </c>
      <c r="N9" s="7">
        <v>448</v>
      </c>
      <c r="P9" s="6">
        <v>10.4</v>
      </c>
      <c r="Q9" s="7">
        <v>4645</v>
      </c>
      <c r="R9" s="7">
        <v>446</v>
      </c>
    </row>
    <row r="10" spans="3:18" ht="15" customHeight="1">
      <c r="C10" t="s">
        <v>10</v>
      </c>
      <c r="D10" s="6">
        <v>0.3</v>
      </c>
      <c r="E10" s="7">
        <v>37</v>
      </c>
      <c r="F10" s="7">
        <v>124</v>
      </c>
      <c r="H10" s="6">
        <v>0.97</v>
      </c>
      <c r="I10" s="7">
        <v>139</v>
      </c>
      <c r="J10" s="7">
        <v>143</v>
      </c>
      <c r="L10" s="6">
        <v>1.03</v>
      </c>
      <c r="M10" s="7">
        <v>144</v>
      </c>
      <c r="N10" s="7">
        <v>140</v>
      </c>
      <c r="P10" s="6">
        <v>0.23</v>
      </c>
      <c r="Q10" s="7">
        <v>63</v>
      </c>
      <c r="R10" s="7">
        <v>271</v>
      </c>
    </row>
    <row r="11" spans="3:18" ht="15" customHeight="1">
      <c r="C11" t="s">
        <v>11</v>
      </c>
      <c r="D11" s="6">
        <v>0.3</v>
      </c>
      <c r="E11" s="7">
        <v>9</v>
      </c>
      <c r="F11" s="7">
        <v>31</v>
      </c>
      <c r="H11" s="6">
        <v>1.95</v>
      </c>
      <c r="I11" s="7">
        <v>178</v>
      </c>
      <c r="J11" s="7">
        <v>91</v>
      </c>
      <c r="L11" s="6">
        <v>1.35</v>
      </c>
      <c r="M11" s="7">
        <v>100</v>
      </c>
      <c r="N11" s="7">
        <v>74</v>
      </c>
      <c r="P11" s="6">
        <v>1.65</v>
      </c>
      <c r="Q11" s="7">
        <v>148</v>
      </c>
      <c r="R11" s="7">
        <v>90</v>
      </c>
    </row>
    <row r="12" spans="3:18" ht="15" customHeight="1">
      <c r="C12" t="s">
        <v>12</v>
      </c>
      <c r="D12">
        <v>0.95</v>
      </c>
      <c r="E12">
        <v>186</v>
      </c>
      <c r="F12">
        <v>195</v>
      </c>
      <c r="H12" s="6">
        <v>2.91</v>
      </c>
      <c r="I12" s="7">
        <v>598</v>
      </c>
      <c r="J12" s="7">
        <v>206</v>
      </c>
      <c r="L12" s="6">
        <v>3.06</v>
      </c>
      <c r="M12" s="7">
        <v>544</v>
      </c>
      <c r="N12" s="7">
        <v>178</v>
      </c>
      <c r="P12" s="6">
        <v>3.06</v>
      </c>
      <c r="Q12" s="7">
        <v>531</v>
      </c>
      <c r="R12" s="7">
        <v>174</v>
      </c>
    </row>
    <row r="13" spans="3:18" ht="15" customHeight="1">
      <c r="C13" t="s">
        <v>13</v>
      </c>
      <c r="D13" s="6">
        <v>0.11</v>
      </c>
      <c r="E13" s="7">
        <v>49</v>
      </c>
      <c r="F13" s="7">
        <v>445</v>
      </c>
      <c r="H13" s="6">
        <v>1.3</v>
      </c>
      <c r="I13" s="7">
        <v>405</v>
      </c>
      <c r="J13" s="7">
        <v>312</v>
      </c>
      <c r="L13" s="6">
        <v>1.3</v>
      </c>
      <c r="M13" s="7">
        <v>375</v>
      </c>
      <c r="N13" s="7">
        <v>289</v>
      </c>
      <c r="P13" s="6">
        <v>1.19</v>
      </c>
      <c r="Q13" s="7">
        <v>327</v>
      </c>
      <c r="R13" s="7">
        <v>276</v>
      </c>
    </row>
    <row r="14" spans="3:18" ht="15" customHeight="1">
      <c r="C14" t="s">
        <v>16</v>
      </c>
      <c r="D14" s="6">
        <v>16.05</v>
      </c>
      <c r="E14" s="7">
        <v>6188</v>
      </c>
      <c r="F14" s="7">
        <v>386</v>
      </c>
      <c r="H14" s="6">
        <v>23.5</v>
      </c>
      <c r="I14" s="7">
        <v>8308</v>
      </c>
      <c r="J14" s="7">
        <v>354</v>
      </c>
      <c r="L14" s="6">
        <v>22.69</v>
      </c>
      <c r="M14" s="7">
        <v>8247</v>
      </c>
      <c r="N14" s="7">
        <v>363</v>
      </c>
      <c r="P14" s="6">
        <v>22.35</v>
      </c>
      <c r="Q14" s="7">
        <v>8195</v>
      </c>
      <c r="R14" s="7">
        <v>367</v>
      </c>
    </row>
    <row r="15" spans="8:18" ht="15" customHeight="1">
      <c r="H15" s="6"/>
      <c r="I15" s="7"/>
      <c r="J15" s="7"/>
      <c r="L15" s="6"/>
      <c r="M15" s="7"/>
      <c r="N15" s="7"/>
      <c r="P15" s="6"/>
      <c r="Q15" s="7"/>
      <c r="R15" s="7"/>
    </row>
    <row r="16" spans="2:18" ht="15" customHeight="1">
      <c r="B16" t="s">
        <v>17</v>
      </c>
      <c r="C16" t="s">
        <v>18</v>
      </c>
      <c r="D16" s="6">
        <v>0.2</v>
      </c>
      <c r="E16" s="7">
        <v>154</v>
      </c>
      <c r="F16" s="8">
        <v>771</v>
      </c>
      <c r="H16" s="6">
        <v>0.2</v>
      </c>
      <c r="I16" s="7">
        <v>219</v>
      </c>
      <c r="J16" s="7">
        <v>1095</v>
      </c>
      <c r="L16" s="6">
        <v>0.2</v>
      </c>
      <c r="M16" s="7">
        <v>201</v>
      </c>
      <c r="N16" s="7">
        <v>1005</v>
      </c>
      <c r="P16" s="6">
        <v>0.2</v>
      </c>
      <c r="Q16" s="7">
        <v>138</v>
      </c>
      <c r="R16" s="7">
        <v>690</v>
      </c>
    </row>
    <row r="17" spans="2:18" ht="15" customHeight="1">
      <c r="B17" t="s">
        <v>19</v>
      </c>
      <c r="C17" t="s">
        <v>20</v>
      </c>
      <c r="D17" s="6">
        <v>2.49</v>
      </c>
      <c r="E17" s="7">
        <v>1354</v>
      </c>
      <c r="F17" s="8">
        <v>543</v>
      </c>
      <c r="H17" s="6">
        <v>7.67</v>
      </c>
      <c r="I17" s="7">
        <v>5094</v>
      </c>
      <c r="J17" s="7">
        <v>664</v>
      </c>
      <c r="L17" s="6">
        <v>8.29</v>
      </c>
      <c r="M17" s="7">
        <v>5290</v>
      </c>
      <c r="N17" s="7">
        <v>638</v>
      </c>
      <c r="P17" s="6">
        <v>7.73</v>
      </c>
      <c r="Q17" s="7">
        <v>4893</v>
      </c>
      <c r="R17" s="7">
        <v>633</v>
      </c>
    </row>
    <row r="18" spans="3:18" ht="15" customHeight="1">
      <c r="C18" t="s">
        <v>21</v>
      </c>
      <c r="D18" s="6">
        <v>0</v>
      </c>
      <c r="E18" s="7">
        <v>0</v>
      </c>
      <c r="F18" s="8" t="s">
        <v>15</v>
      </c>
      <c r="H18" s="6">
        <v>0.69</v>
      </c>
      <c r="I18" s="7">
        <v>198</v>
      </c>
      <c r="J18" s="7">
        <v>289</v>
      </c>
      <c r="L18" s="6">
        <v>0.91</v>
      </c>
      <c r="M18" s="7">
        <v>247</v>
      </c>
      <c r="N18" s="7">
        <v>273</v>
      </c>
      <c r="P18" s="6">
        <v>1.08</v>
      </c>
      <c r="Q18" s="7">
        <v>645</v>
      </c>
      <c r="R18" s="7">
        <v>600</v>
      </c>
    </row>
    <row r="19" spans="3:18" ht="15" customHeight="1">
      <c r="C19" t="s">
        <v>22</v>
      </c>
      <c r="D19" s="6">
        <v>0</v>
      </c>
      <c r="E19" s="7">
        <v>0</v>
      </c>
      <c r="F19" s="8" t="s">
        <v>15</v>
      </c>
      <c r="H19" s="6">
        <v>1.91</v>
      </c>
      <c r="I19" s="7">
        <v>779</v>
      </c>
      <c r="J19" s="7">
        <v>408</v>
      </c>
      <c r="L19" s="6">
        <v>1.71</v>
      </c>
      <c r="M19" s="7">
        <v>929</v>
      </c>
      <c r="N19" s="7">
        <v>543</v>
      </c>
      <c r="P19" s="6">
        <v>1.94</v>
      </c>
      <c r="Q19" s="7">
        <v>1237</v>
      </c>
      <c r="R19" s="7">
        <v>639</v>
      </c>
    </row>
    <row r="20" spans="3:18" ht="15" customHeight="1">
      <c r="C20" t="s">
        <v>23</v>
      </c>
      <c r="D20" s="6">
        <v>1.13</v>
      </c>
      <c r="E20" s="7">
        <v>616</v>
      </c>
      <c r="F20" s="8">
        <v>545</v>
      </c>
      <c r="H20" s="6">
        <v>3.98</v>
      </c>
      <c r="I20" s="7">
        <v>1440</v>
      </c>
      <c r="J20" s="7">
        <v>362</v>
      </c>
      <c r="L20" s="6">
        <v>4.6</v>
      </c>
      <c r="M20" s="7">
        <v>1935</v>
      </c>
      <c r="N20" s="7">
        <v>421</v>
      </c>
      <c r="P20" s="6">
        <v>4.78</v>
      </c>
      <c r="Q20" s="7">
        <v>1539</v>
      </c>
      <c r="R20" s="7">
        <v>322</v>
      </c>
    </row>
    <row r="21" spans="3:18" ht="15" customHeight="1">
      <c r="C21" t="s">
        <v>24</v>
      </c>
      <c r="D21" s="6">
        <v>0.83</v>
      </c>
      <c r="E21" s="7">
        <v>362</v>
      </c>
      <c r="F21" s="7">
        <v>435</v>
      </c>
      <c r="H21" s="6">
        <v>1.03</v>
      </c>
      <c r="I21" s="7">
        <v>1326</v>
      </c>
      <c r="J21" s="7">
        <v>1285</v>
      </c>
      <c r="L21" s="6">
        <v>0.78</v>
      </c>
      <c r="M21" s="7">
        <v>242</v>
      </c>
      <c r="N21" s="7">
        <v>311</v>
      </c>
      <c r="P21" s="6">
        <v>0.78</v>
      </c>
      <c r="Q21" s="7">
        <v>200</v>
      </c>
      <c r="R21" s="7">
        <v>257</v>
      </c>
    </row>
    <row r="22" spans="3:18" ht="15" customHeight="1">
      <c r="C22" t="s">
        <v>25</v>
      </c>
      <c r="D22" s="6">
        <v>0</v>
      </c>
      <c r="E22" s="7">
        <v>0</v>
      </c>
      <c r="F22" s="8" t="s">
        <v>15</v>
      </c>
      <c r="H22" s="6">
        <v>0.39</v>
      </c>
      <c r="I22" s="7">
        <v>210</v>
      </c>
      <c r="J22" s="7">
        <v>540</v>
      </c>
      <c r="L22" s="6">
        <v>0.72</v>
      </c>
      <c r="M22" s="7">
        <v>325</v>
      </c>
      <c r="N22" s="7">
        <v>450</v>
      </c>
      <c r="P22" s="6">
        <v>0.32</v>
      </c>
      <c r="Q22" s="7">
        <v>196</v>
      </c>
      <c r="R22" s="7">
        <v>611</v>
      </c>
    </row>
    <row r="23" spans="3:18" ht="15" customHeight="1">
      <c r="C23" t="s">
        <v>26</v>
      </c>
      <c r="D23" s="6">
        <v>0.67</v>
      </c>
      <c r="E23" s="7">
        <v>277</v>
      </c>
      <c r="F23" s="8">
        <v>415</v>
      </c>
      <c r="H23" s="6">
        <v>1.67</v>
      </c>
      <c r="I23" s="7">
        <v>1033</v>
      </c>
      <c r="J23" s="7">
        <v>620</v>
      </c>
      <c r="L23" s="6">
        <v>1.47</v>
      </c>
      <c r="M23" s="7">
        <v>730</v>
      </c>
      <c r="N23" s="7">
        <v>498</v>
      </c>
      <c r="P23" s="6">
        <v>1.07</v>
      </c>
      <c r="Q23" s="7">
        <v>716</v>
      </c>
      <c r="R23" s="7">
        <v>671</v>
      </c>
    </row>
    <row r="24" spans="3:18" ht="15" customHeight="1">
      <c r="C24" t="s">
        <v>27</v>
      </c>
      <c r="D24" s="6">
        <v>0.79</v>
      </c>
      <c r="E24" s="7">
        <v>351</v>
      </c>
      <c r="F24" s="7">
        <v>442</v>
      </c>
      <c r="H24" s="6">
        <v>3.19</v>
      </c>
      <c r="I24" s="7">
        <v>1929</v>
      </c>
      <c r="J24" s="7">
        <v>604</v>
      </c>
      <c r="L24" s="6">
        <v>2.86</v>
      </c>
      <c r="M24" s="7">
        <v>1708</v>
      </c>
      <c r="N24" s="7">
        <v>596</v>
      </c>
      <c r="P24" s="6">
        <v>2.91</v>
      </c>
      <c r="Q24" s="7">
        <v>1770</v>
      </c>
      <c r="R24" s="7">
        <v>608</v>
      </c>
    </row>
    <row r="25" spans="3:18" ht="15" customHeight="1">
      <c r="C25" t="s">
        <v>29</v>
      </c>
      <c r="D25" s="6">
        <v>4.57</v>
      </c>
      <c r="E25" s="7">
        <v>2468</v>
      </c>
      <c r="F25" s="7">
        <v>540</v>
      </c>
      <c r="H25" s="6">
        <v>8.66</v>
      </c>
      <c r="I25" s="7">
        <v>4669</v>
      </c>
      <c r="J25" s="7">
        <v>539</v>
      </c>
      <c r="L25" s="6">
        <v>4.2</v>
      </c>
      <c r="M25" s="7">
        <v>2519</v>
      </c>
      <c r="N25" s="7">
        <v>600</v>
      </c>
      <c r="P25" s="6">
        <v>4.65</v>
      </c>
      <c r="Q25" s="7">
        <v>2833</v>
      </c>
      <c r="R25" s="7">
        <v>610</v>
      </c>
    </row>
    <row r="26" spans="3:18" ht="15" customHeight="1">
      <c r="C26" t="s">
        <v>30</v>
      </c>
      <c r="D26" s="6">
        <v>1.89</v>
      </c>
      <c r="E26" s="7">
        <v>786</v>
      </c>
      <c r="F26" s="7">
        <v>416</v>
      </c>
      <c r="H26" s="6">
        <v>1.37</v>
      </c>
      <c r="I26" s="7">
        <v>693</v>
      </c>
      <c r="J26" s="7">
        <v>507</v>
      </c>
      <c r="L26" s="6">
        <v>1.05</v>
      </c>
      <c r="M26" s="7">
        <v>608</v>
      </c>
      <c r="N26" s="7">
        <v>578</v>
      </c>
      <c r="P26" s="6">
        <v>1.18</v>
      </c>
      <c r="Q26" s="7">
        <v>609</v>
      </c>
      <c r="R26" s="7">
        <v>518</v>
      </c>
    </row>
    <row r="27" spans="3:18" ht="15" customHeight="1">
      <c r="C27" t="s">
        <v>31</v>
      </c>
      <c r="D27" s="6">
        <v>1.24</v>
      </c>
      <c r="E27" s="7">
        <v>583</v>
      </c>
      <c r="F27" s="7">
        <v>470</v>
      </c>
      <c r="H27" s="6">
        <v>0.83</v>
      </c>
      <c r="I27" s="7">
        <v>275</v>
      </c>
      <c r="J27" s="7">
        <v>332</v>
      </c>
      <c r="L27" s="6">
        <v>0.86</v>
      </c>
      <c r="M27" s="7">
        <v>277</v>
      </c>
      <c r="N27" s="7">
        <v>321</v>
      </c>
      <c r="P27" s="6">
        <v>0.8</v>
      </c>
      <c r="Q27" s="7">
        <v>250</v>
      </c>
      <c r="R27" s="7">
        <v>312</v>
      </c>
    </row>
    <row r="28" spans="3:18" ht="15" customHeight="1">
      <c r="C28" t="s">
        <v>32</v>
      </c>
      <c r="D28" s="6">
        <v>2.19</v>
      </c>
      <c r="E28" s="7">
        <v>1939</v>
      </c>
      <c r="F28" s="7">
        <v>887</v>
      </c>
      <c r="H28" s="6">
        <v>3.74</v>
      </c>
      <c r="I28" s="7">
        <v>1656</v>
      </c>
      <c r="J28" s="7">
        <v>442</v>
      </c>
      <c r="L28" s="6">
        <v>3.32</v>
      </c>
      <c r="M28" s="7">
        <v>1599</v>
      </c>
      <c r="N28" s="7">
        <v>481</v>
      </c>
      <c r="P28" s="6">
        <v>3.13</v>
      </c>
      <c r="Q28" s="7">
        <v>1646</v>
      </c>
      <c r="R28" s="7">
        <v>525</v>
      </c>
    </row>
    <row r="29" spans="3:18" ht="15" customHeight="1">
      <c r="C29" t="s">
        <v>33</v>
      </c>
      <c r="D29" s="6">
        <v>0.83</v>
      </c>
      <c r="E29" s="7">
        <v>312</v>
      </c>
      <c r="F29" s="7">
        <v>374</v>
      </c>
      <c r="H29" s="6">
        <v>2.72</v>
      </c>
      <c r="I29" s="7">
        <v>1016</v>
      </c>
      <c r="J29" s="7">
        <v>373</v>
      </c>
      <c r="L29" s="6">
        <v>2.36</v>
      </c>
      <c r="M29" s="7">
        <v>940</v>
      </c>
      <c r="N29" s="7">
        <v>398</v>
      </c>
      <c r="P29" s="6">
        <v>2.79</v>
      </c>
      <c r="Q29" s="7">
        <v>1067</v>
      </c>
      <c r="R29" s="7">
        <v>382</v>
      </c>
    </row>
    <row r="30" spans="3:18" ht="15" customHeight="1">
      <c r="C30" t="s">
        <v>34</v>
      </c>
      <c r="D30" s="6">
        <v>0</v>
      </c>
      <c r="E30" s="7">
        <v>0</v>
      </c>
      <c r="F30" s="8" t="s">
        <v>15</v>
      </c>
      <c r="H30" s="6">
        <v>2.3</v>
      </c>
      <c r="I30" s="7">
        <v>1168</v>
      </c>
      <c r="J30" s="7">
        <v>507</v>
      </c>
      <c r="L30" s="6">
        <v>2.2</v>
      </c>
      <c r="M30" s="7">
        <v>911</v>
      </c>
      <c r="N30" s="7">
        <v>413</v>
      </c>
      <c r="P30" s="6">
        <v>2.27</v>
      </c>
      <c r="Q30" s="7">
        <v>1581</v>
      </c>
      <c r="R30" s="7">
        <v>696</v>
      </c>
    </row>
    <row r="31" spans="3:18" ht="15" customHeight="1">
      <c r="C31" t="s">
        <v>16</v>
      </c>
      <c r="D31">
        <v>16.83</v>
      </c>
      <c r="E31" s="7">
        <v>9201</v>
      </c>
      <c r="F31">
        <v>354</v>
      </c>
      <c r="H31" s="6">
        <v>40.33</v>
      </c>
      <c r="I31" s="7">
        <v>21705</v>
      </c>
      <c r="J31" s="7">
        <v>538</v>
      </c>
      <c r="L31" s="6">
        <v>35.52</v>
      </c>
      <c r="M31" s="7">
        <v>18459</v>
      </c>
      <c r="N31" s="7">
        <v>520</v>
      </c>
      <c r="P31" s="6">
        <v>35.61</v>
      </c>
      <c r="Q31" s="7">
        <v>19320</v>
      </c>
      <c r="R31" s="7">
        <v>543</v>
      </c>
    </row>
    <row r="32" spans="8:18" ht="15" customHeight="1">
      <c r="H32" s="6"/>
      <c r="I32" s="7"/>
      <c r="J32" s="7"/>
      <c r="L32" s="6"/>
      <c r="M32" s="7"/>
      <c r="N32" s="7"/>
      <c r="P32" s="6"/>
      <c r="Q32" s="7"/>
      <c r="R32" s="7"/>
    </row>
    <row r="33" spans="2:18" ht="15" customHeight="1">
      <c r="B33" t="s">
        <v>35</v>
      </c>
      <c r="C33" t="s">
        <v>36</v>
      </c>
      <c r="D33" s="6">
        <v>0.67</v>
      </c>
      <c r="E33" s="7">
        <v>252</v>
      </c>
      <c r="F33" s="7">
        <v>378</v>
      </c>
      <c r="H33" s="6">
        <v>3.64</v>
      </c>
      <c r="I33" s="7">
        <v>1781</v>
      </c>
      <c r="J33" s="7">
        <v>489</v>
      </c>
      <c r="L33" s="6">
        <v>3.31</v>
      </c>
      <c r="M33" s="7">
        <v>1594</v>
      </c>
      <c r="N33" s="7">
        <v>482</v>
      </c>
      <c r="P33" s="6">
        <v>3.78</v>
      </c>
      <c r="Q33" s="7">
        <v>1802</v>
      </c>
      <c r="R33" s="7">
        <v>477</v>
      </c>
    </row>
    <row r="34" spans="2:18" ht="15" customHeight="1">
      <c r="B34" t="s">
        <v>37</v>
      </c>
      <c r="C34" t="s">
        <v>38</v>
      </c>
      <c r="D34" s="6">
        <v>0</v>
      </c>
      <c r="E34" s="7">
        <v>0</v>
      </c>
      <c r="F34" s="8" t="s">
        <v>15</v>
      </c>
      <c r="H34" s="6">
        <v>0</v>
      </c>
      <c r="I34" s="7">
        <v>0</v>
      </c>
      <c r="J34" s="8" t="s">
        <v>15</v>
      </c>
      <c r="L34" s="6">
        <v>0</v>
      </c>
      <c r="M34" s="7">
        <v>0</v>
      </c>
      <c r="N34" s="8" t="s">
        <v>15</v>
      </c>
      <c r="P34" s="6">
        <v>0</v>
      </c>
      <c r="Q34" s="7">
        <v>80</v>
      </c>
      <c r="R34" s="8" t="s">
        <v>15</v>
      </c>
    </row>
    <row r="35" spans="3:18" ht="15" customHeight="1">
      <c r="C35" t="s">
        <v>39</v>
      </c>
      <c r="D35" s="6">
        <v>1.07</v>
      </c>
      <c r="E35" s="7">
        <v>457</v>
      </c>
      <c r="F35" s="7">
        <v>428</v>
      </c>
      <c r="H35" s="6">
        <v>1.2</v>
      </c>
      <c r="I35" s="7">
        <v>612</v>
      </c>
      <c r="J35" s="7">
        <v>510</v>
      </c>
      <c r="L35" s="6">
        <v>1.5</v>
      </c>
      <c r="M35" s="7">
        <v>796</v>
      </c>
      <c r="N35" s="7">
        <v>531</v>
      </c>
      <c r="P35" s="6">
        <v>1.2</v>
      </c>
      <c r="Q35" s="7">
        <v>664</v>
      </c>
      <c r="R35" s="7">
        <v>553</v>
      </c>
    </row>
    <row r="36" spans="3:18" ht="15" customHeight="1">
      <c r="C36" t="s">
        <v>40</v>
      </c>
      <c r="D36" s="6">
        <v>0</v>
      </c>
      <c r="E36" s="7">
        <v>0</v>
      </c>
      <c r="F36" s="8" t="s">
        <v>15</v>
      </c>
      <c r="H36" s="6">
        <v>0</v>
      </c>
      <c r="I36" s="7">
        <v>40</v>
      </c>
      <c r="J36" s="8" t="s">
        <v>15</v>
      </c>
      <c r="L36" s="6">
        <v>0</v>
      </c>
      <c r="M36" s="7">
        <v>0</v>
      </c>
      <c r="N36" s="8" t="s">
        <v>15</v>
      </c>
      <c r="P36" s="6">
        <v>0</v>
      </c>
      <c r="Q36" s="7">
        <v>32</v>
      </c>
      <c r="R36" s="8" t="s">
        <v>15</v>
      </c>
    </row>
    <row r="37" spans="3:18" ht="15" customHeight="1">
      <c r="C37" t="s">
        <v>41</v>
      </c>
      <c r="D37" s="6">
        <v>0.83</v>
      </c>
      <c r="E37" s="7">
        <v>261</v>
      </c>
      <c r="F37" s="7">
        <v>314</v>
      </c>
      <c r="H37" s="6">
        <v>2.64</v>
      </c>
      <c r="I37" s="7">
        <v>1250</v>
      </c>
      <c r="J37" s="7">
        <v>473</v>
      </c>
      <c r="L37" s="6">
        <v>2.36</v>
      </c>
      <c r="M37" s="7">
        <v>1090</v>
      </c>
      <c r="N37" s="7">
        <v>461</v>
      </c>
      <c r="P37" s="6">
        <v>2.64</v>
      </c>
      <c r="Q37" s="7">
        <v>1020</v>
      </c>
      <c r="R37" s="7">
        <v>386</v>
      </c>
    </row>
    <row r="38" spans="3:18" ht="15" customHeight="1">
      <c r="C38" t="s">
        <v>42</v>
      </c>
      <c r="D38" s="6">
        <v>0.22</v>
      </c>
      <c r="E38" s="7">
        <v>108</v>
      </c>
      <c r="F38" s="7">
        <v>502</v>
      </c>
      <c r="H38" s="6">
        <v>1.07</v>
      </c>
      <c r="I38" s="7">
        <v>717</v>
      </c>
      <c r="J38" s="7">
        <v>672</v>
      </c>
      <c r="L38" s="6">
        <v>1.2</v>
      </c>
      <c r="M38" s="7">
        <v>627</v>
      </c>
      <c r="N38" s="7">
        <v>523</v>
      </c>
      <c r="P38" s="6">
        <v>1.25</v>
      </c>
      <c r="Q38" s="7">
        <v>625</v>
      </c>
      <c r="R38" s="7">
        <v>501</v>
      </c>
    </row>
    <row r="39" spans="3:18" ht="15" customHeight="1">
      <c r="C39" t="s">
        <v>43</v>
      </c>
      <c r="D39" s="6">
        <v>0.67</v>
      </c>
      <c r="E39" s="7">
        <v>560</v>
      </c>
      <c r="F39" s="7">
        <v>841</v>
      </c>
      <c r="H39" s="6">
        <v>2.66</v>
      </c>
      <c r="I39" s="7">
        <v>1940</v>
      </c>
      <c r="J39" s="7">
        <v>728</v>
      </c>
      <c r="L39" s="6">
        <v>2.66</v>
      </c>
      <c r="M39" s="7">
        <v>1860</v>
      </c>
      <c r="N39" s="7">
        <v>698</v>
      </c>
      <c r="P39" s="6">
        <v>2</v>
      </c>
      <c r="Q39" s="7">
        <v>1372</v>
      </c>
      <c r="R39" s="7">
        <v>687</v>
      </c>
    </row>
    <row r="40" spans="3:18" ht="15" customHeight="1">
      <c r="C40" t="s">
        <v>45</v>
      </c>
      <c r="D40" s="6">
        <v>0</v>
      </c>
      <c r="E40" s="7">
        <v>0</v>
      </c>
      <c r="F40" s="8" t="s">
        <v>15</v>
      </c>
      <c r="H40" s="6">
        <v>1.2</v>
      </c>
      <c r="I40" s="7">
        <v>444</v>
      </c>
      <c r="J40" s="7">
        <v>370</v>
      </c>
      <c r="L40" s="6">
        <v>1.2</v>
      </c>
      <c r="M40" s="7">
        <v>364</v>
      </c>
      <c r="N40" s="7">
        <v>303</v>
      </c>
      <c r="P40" s="6">
        <v>0.9</v>
      </c>
      <c r="Q40" s="7">
        <v>336</v>
      </c>
      <c r="R40" s="7">
        <v>373</v>
      </c>
    </row>
    <row r="41" spans="3:18" ht="15" customHeight="1">
      <c r="C41" t="s">
        <v>46</v>
      </c>
      <c r="D41" s="6">
        <v>2.2</v>
      </c>
      <c r="E41" s="7">
        <v>1262</v>
      </c>
      <c r="F41" s="7">
        <v>574</v>
      </c>
      <c r="H41" s="6">
        <v>6.43</v>
      </c>
      <c r="I41" s="7">
        <v>3476</v>
      </c>
      <c r="J41" s="7">
        <v>541</v>
      </c>
      <c r="L41" s="6">
        <v>6.6</v>
      </c>
      <c r="M41" s="7">
        <v>3076</v>
      </c>
      <c r="N41" s="7">
        <v>466</v>
      </c>
      <c r="P41" s="6">
        <v>5.7</v>
      </c>
      <c r="Q41" s="7">
        <v>2976</v>
      </c>
      <c r="R41" s="7">
        <v>522</v>
      </c>
    </row>
    <row r="42" spans="2:18" ht="15" customHeight="1">
      <c r="B42" t="s">
        <v>35</v>
      </c>
      <c r="C42" t="s">
        <v>47</v>
      </c>
      <c r="D42" s="6">
        <v>1.57</v>
      </c>
      <c r="E42" s="7">
        <v>840</v>
      </c>
      <c r="F42" s="7">
        <v>536</v>
      </c>
      <c r="H42" s="6">
        <v>3.8</v>
      </c>
      <c r="I42" s="7">
        <v>2347</v>
      </c>
      <c r="J42" s="7">
        <v>618</v>
      </c>
      <c r="L42" s="6">
        <v>3.91</v>
      </c>
      <c r="M42" s="7">
        <v>1999</v>
      </c>
      <c r="N42" s="7">
        <v>512</v>
      </c>
      <c r="P42" s="6">
        <v>3.83</v>
      </c>
      <c r="Q42" s="7">
        <v>2295</v>
      </c>
      <c r="R42" s="7">
        <v>599</v>
      </c>
    </row>
    <row r="43" spans="2:18" ht="15" customHeight="1">
      <c r="B43" t="s">
        <v>37</v>
      </c>
      <c r="C43" t="s">
        <v>48</v>
      </c>
      <c r="D43" s="6">
        <v>0.67</v>
      </c>
      <c r="E43" s="7">
        <v>416</v>
      </c>
      <c r="F43" s="7">
        <v>625</v>
      </c>
      <c r="H43" s="6">
        <v>2.7</v>
      </c>
      <c r="I43" s="7">
        <v>1253</v>
      </c>
      <c r="J43" s="7">
        <v>464</v>
      </c>
      <c r="L43" s="6">
        <v>2.33</v>
      </c>
      <c r="M43" s="7">
        <v>953</v>
      </c>
      <c r="N43" s="7">
        <v>409</v>
      </c>
      <c r="P43" s="6">
        <v>2.97</v>
      </c>
      <c r="Q43" s="7">
        <v>1211</v>
      </c>
      <c r="R43" s="7">
        <v>409</v>
      </c>
    </row>
    <row r="44" spans="2:18" ht="15" customHeight="1">
      <c r="B44" t="s">
        <v>135</v>
      </c>
      <c r="C44" t="s">
        <v>49</v>
      </c>
      <c r="D44" s="6">
        <v>1.87</v>
      </c>
      <c r="E44" s="7">
        <v>1099</v>
      </c>
      <c r="F44" s="7">
        <v>589</v>
      </c>
      <c r="H44" s="6">
        <v>4.56</v>
      </c>
      <c r="I44" s="7">
        <v>2650</v>
      </c>
      <c r="J44" s="7">
        <v>581</v>
      </c>
      <c r="L44" s="6">
        <v>3.46</v>
      </c>
      <c r="M44" s="7">
        <v>2465</v>
      </c>
      <c r="N44" s="7">
        <v>711</v>
      </c>
      <c r="P44" s="6">
        <v>3.97</v>
      </c>
      <c r="Q44" s="7">
        <v>2267</v>
      </c>
      <c r="R44" s="7">
        <v>572</v>
      </c>
    </row>
    <row r="45" spans="3:18" ht="15" customHeight="1">
      <c r="C45" t="s">
        <v>50</v>
      </c>
      <c r="D45" s="6">
        <v>0</v>
      </c>
      <c r="E45" s="7">
        <v>0</v>
      </c>
      <c r="F45" s="8" t="s">
        <v>15</v>
      </c>
      <c r="H45" s="6">
        <v>0.53</v>
      </c>
      <c r="I45" s="7">
        <v>208</v>
      </c>
      <c r="J45" s="7">
        <v>390</v>
      </c>
      <c r="L45" s="6">
        <v>0.8</v>
      </c>
      <c r="M45" s="7">
        <v>320</v>
      </c>
      <c r="N45" s="7">
        <v>400</v>
      </c>
      <c r="P45" s="6">
        <v>0.8</v>
      </c>
      <c r="Q45" s="7">
        <v>372</v>
      </c>
      <c r="R45" s="7">
        <v>464</v>
      </c>
    </row>
    <row r="46" spans="3:18" ht="15" customHeight="1">
      <c r="C46" t="s">
        <v>51</v>
      </c>
      <c r="D46" s="6">
        <v>0.6</v>
      </c>
      <c r="E46" s="7">
        <v>829</v>
      </c>
      <c r="F46" s="7">
        <v>1381</v>
      </c>
      <c r="H46" s="6">
        <v>0.3</v>
      </c>
      <c r="I46" s="7">
        <v>492</v>
      </c>
      <c r="J46" s="7">
        <v>1640</v>
      </c>
      <c r="L46" s="6">
        <v>0</v>
      </c>
      <c r="M46" s="7">
        <v>244</v>
      </c>
      <c r="N46" s="8" t="s">
        <v>15</v>
      </c>
      <c r="P46" s="6">
        <v>0.3</v>
      </c>
      <c r="Q46" s="7">
        <v>646</v>
      </c>
      <c r="R46" s="7">
        <v>2153</v>
      </c>
    </row>
    <row r="47" spans="3:18" ht="15" customHeight="1">
      <c r="C47" t="s">
        <v>52</v>
      </c>
      <c r="D47" s="6">
        <v>0.63</v>
      </c>
      <c r="E47" s="7">
        <v>246</v>
      </c>
      <c r="F47" s="7">
        <v>388</v>
      </c>
      <c r="H47" s="6">
        <v>1.9</v>
      </c>
      <c r="I47" s="7">
        <v>1141</v>
      </c>
      <c r="J47" s="7">
        <v>601</v>
      </c>
      <c r="L47" s="6">
        <v>2.23</v>
      </c>
      <c r="M47" s="7">
        <v>1004</v>
      </c>
      <c r="N47" s="7">
        <v>450</v>
      </c>
      <c r="P47" s="6">
        <v>2.53</v>
      </c>
      <c r="Q47" s="7">
        <v>1182</v>
      </c>
      <c r="R47" s="7">
        <v>466</v>
      </c>
    </row>
    <row r="48" spans="3:18" ht="15" customHeight="1">
      <c r="C48" t="s">
        <v>53</v>
      </c>
      <c r="D48" s="6">
        <v>0.97</v>
      </c>
      <c r="E48" s="7">
        <v>626</v>
      </c>
      <c r="F48" s="7">
        <v>648</v>
      </c>
      <c r="H48" s="6">
        <v>3.49</v>
      </c>
      <c r="I48" s="7">
        <v>1762</v>
      </c>
      <c r="J48" s="7">
        <v>505</v>
      </c>
      <c r="L48" s="6">
        <v>3.83</v>
      </c>
      <c r="M48" s="7">
        <v>2094</v>
      </c>
      <c r="N48" s="7">
        <v>546</v>
      </c>
      <c r="P48" s="6">
        <v>4.82</v>
      </c>
      <c r="Q48" s="7">
        <v>2219</v>
      </c>
      <c r="R48" s="7">
        <v>460</v>
      </c>
    </row>
    <row r="49" spans="3:18" ht="15" customHeight="1">
      <c r="C49" t="s">
        <v>54</v>
      </c>
      <c r="D49" s="6">
        <v>0.3</v>
      </c>
      <c r="E49" s="7">
        <v>86</v>
      </c>
      <c r="F49" s="7">
        <v>288</v>
      </c>
      <c r="H49" s="6">
        <v>0.6</v>
      </c>
      <c r="I49" s="7">
        <v>320</v>
      </c>
      <c r="J49" s="7">
        <v>533</v>
      </c>
      <c r="L49" s="6">
        <v>0.37</v>
      </c>
      <c r="M49" s="7">
        <v>176</v>
      </c>
      <c r="N49" s="7">
        <v>480</v>
      </c>
      <c r="P49" s="6">
        <v>0.9</v>
      </c>
      <c r="Q49" s="7">
        <v>327</v>
      </c>
      <c r="R49" s="7">
        <v>364</v>
      </c>
    </row>
    <row r="50" spans="3:18" ht="15" customHeight="1">
      <c r="C50" t="s">
        <v>16</v>
      </c>
      <c r="D50" s="6">
        <v>12.24</v>
      </c>
      <c r="E50" s="7">
        <v>7042</v>
      </c>
      <c r="F50" s="7">
        <v>575</v>
      </c>
      <c r="H50" s="6">
        <v>36.74</v>
      </c>
      <c r="I50" s="7">
        <v>20434</v>
      </c>
      <c r="J50" s="7">
        <v>556</v>
      </c>
      <c r="L50" s="6">
        <v>35.78</v>
      </c>
      <c r="M50" s="7">
        <v>18662</v>
      </c>
      <c r="N50" s="7">
        <v>521</v>
      </c>
      <c r="P50" s="6">
        <v>37.59</v>
      </c>
      <c r="Q50" s="7">
        <v>19426</v>
      </c>
      <c r="R50" s="7">
        <v>517</v>
      </c>
    </row>
    <row r="51" spans="8:18" ht="15" customHeight="1">
      <c r="H51" s="6"/>
      <c r="I51" s="7"/>
      <c r="J51" s="7"/>
      <c r="L51" s="6"/>
      <c r="M51" s="7"/>
      <c r="N51" s="7"/>
      <c r="P51" s="6"/>
      <c r="Q51" s="7"/>
      <c r="R51" s="7"/>
    </row>
    <row r="52" spans="2:18" ht="15" customHeight="1">
      <c r="B52" t="s">
        <v>55</v>
      </c>
      <c r="C52" t="s">
        <v>58</v>
      </c>
      <c r="D52">
        <v>4.04</v>
      </c>
      <c r="E52" s="7">
        <v>3705</v>
      </c>
      <c r="F52">
        <v>918</v>
      </c>
      <c r="H52" s="6">
        <v>6.57</v>
      </c>
      <c r="I52" s="7">
        <v>5677</v>
      </c>
      <c r="J52" s="7">
        <v>864</v>
      </c>
      <c r="L52" s="6">
        <v>6</v>
      </c>
      <c r="M52" s="7">
        <v>5027</v>
      </c>
      <c r="N52" s="7">
        <v>838</v>
      </c>
      <c r="P52" s="6">
        <v>6.77</v>
      </c>
      <c r="Q52" s="7">
        <v>5456</v>
      </c>
      <c r="R52" s="7">
        <v>806</v>
      </c>
    </row>
    <row r="53" spans="2:18" ht="15" customHeight="1">
      <c r="B53" t="s">
        <v>57</v>
      </c>
      <c r="C53" t="s">
        <v>59</v>
      </c>
      <c r="D53" s="6">
        <v>8.71</v>
      </c>
      <c r="E53" s="7">
        <v>6501</v>
      </c>
      <c r="F53" s="8">
        <v>746</v>
      </c>
      <c r="H53" s="6">
        <v>13.84</v>
      </c>
      <c r="I53" s="7">
        <v>9491</v>
      </c>
      <c r="J53" s="7">
        <v>686</v>
      </c>
      <c r="L53" s="6">
        <v>13.89</v>
      </c>
      <c r="M53" s="7">
        <v>8948</v>
      </c>
      <c r="N53" s="7">
        <v>644</v>
      </c>
      <c r="P53" s="6">
        <v>14.39</v>
      </c>
      <c r="Q53" s="7">
        <v>9600</v>
      </c>
      <c r="R53" s="7">
        <v>667</v>
      </c>
    </row>
    <row r="54" spans="3:18" ht="15" customHeight="1">
      <c r="C54" t="s">
        <v>143</v>
      </c>
      <c r="D54" s="6">
        <v>0.87</v>
      </c>
      <c r="E54" s="7">
        <v>362</v>
      </c>
      <c r="F54" s="7">
        <v>418</v>
      </c>
      <c r="H54" s="6">
        <v>2.41</v>
      </c>
      <c r="I54" s="7">
        <v>1417</v>
      </c>
      <c r="J54" s="7">
        <v>588</v>
      </c>
      <c r="L54" s="6">
        <v>2.08</v>
      </c>
      <c r="M54" s="7">
        <v>1059</v>
      </c>
      <c r="N54" s="7">
        <v>509</v>
      </c>
      <c r="P54" s="6">
        <v>2.08</v>
      </c>
      <c r="Q54" s="7">
        <v>1204</v>
      </c>
      <c r="R54" s="7">
        <v>579</v>
      </c>
    </row>
    <row r="55" spans="3:18" ht="15" customHeight="1">
      <c r="C55" t="s">
        <v>148</v>
      </c>
      <c r="D55" s="6">
        <v>0</v>
      </c>
      <c r="E55" s="7">
        <v>0</v>
      </c>
      <c r="F55" s="8" t="s">
        <v>15</v>
      </c>
      <c r="H55" s="6">
        <v>0.31</v>
      </c>
      <c r="I55" s="7">
        <v>120</v>
      </c>
      <c r="J55" s="7">
        <v>386</v>
      </c>
      <c r="L55" s="6">
        <v>0</v>
      </c>
      <c r="M55" s="7">
        <v>0</v>
      </c>
      <c r="N55" s="8" t="s">
        <v>15</v>
      </c>
      <c r="P55" s="6">
        <v>0</v>
      </c>
      <c r="Q55" s="7">
        <v>0</v>
      </c>
      <c r="R55" s="8" t="s">
        <v>15</v>
      </c>
    </row>
    <row r="56" spans="3:18" ht="15" customHeight="1">
      <c r="C56" t="s">
        <v>149</v>
      </c>
      <c r="D56" s="6">
        <v>0</v>
      </c>
      <c r="E56" s="7">
        <v>0</v>
      </c>
      <c r="F56" s="8" t="s">
        <v>15</v>
      </c>
      <c r="H56" s="6">
        <v>1.07</v>
      </c>
      <c r="I56" s="7">
        <v>554</v>
      </c>
      <c r="J56" s="7">
        <v>517</v>
      </c>
      <c r="L56" s="6">
        <v>1.19</v>
      </c>
      <c r="M56" s="7">
        <v>491</v>
      </c>
      <c r="N56" s="7">
        <v>412</v>
      </c>
      <c r="P56" s="6">
        <v>1.12</v>
      </c>
      <c r="Q56" s="7">
        <v>512</v>
      </c>
      <c r="R56" s="7">
        <v>458</v>
      </c>
    </row>
    <row r="57" spans="3:18" ht="15" customHeight="1">
      <c r="C57" t="s">
        <v>144</v>
      </c>
      <c r="D57" s="6">
        <v>0.13</v>
      </c>
      <c r="E57" s="7">
        <v>47</v>
      </c>
      <c r="F57" s="8">
        <v>351</v>
      </c>
      <c r="H57" s="6">
        <v>1.97</v>
      </c>
      <c r="I57" s="7">
        <v>1081</v>
      </c>
      <c r="J57" s="7">
        <v>547</v>
      </c>
      <c r="L57" s="6">
        <v>1.62</v>
      </c>
      <c r="M57" s="7">
        <v>679</v>
      </c>
      <c r="N57" s="7">
        <v>420</v>
      </c>
      <c r="P57" s="6">
        <v>1.7</v>
      </c>
      <c r="Q57" s="7">
        <v>1061</v>
      </c>
      <c r="R57" s="7">
        <v>625</v>
      </c>
    </row>
    <row r="58" spans="3:18" ht="15" customHeight="1">
      <c r="C58" t="s">
        <v>62</v>
      </c>
      <c r="D58" s="6">
        <v>0.23</v>
      </c>
      <c r="E58" s="7">
        <v>58</v>
      </c>
      <c r="F58" s="7">
        <v>259</v>
      </c>
      <c r="H58" s="6">
        <v>5.53</v>
      </c>
      <c r="I58" s="7">
        <v>1061</v>
      </c>
      <c r="J58" s="7">
        <v>192</v>
      </c>
      <c r="L58" s="6">
        <v>5.3</v>
      </c>
      <c r="M58" s="7">
        <v>986</v>
      </c>
      <c r="N58" s="7">
        <v>186</v>
      </c>
      <c r="P58" s="6">
        <v>0.36</v>
      </c>
      <c r="Q58" s="7">
        <v>127</v>
      </c>
      <c r="R58" s="7">
        <v>352</v>
      </c>
    </row>
    <row r="59" spans="3:18" ht="15" customHeight="1">
      <c r="C59" t="s">
        <v>151</v>
      </c>
      <c r="D59" s="6">
        <v>0.18</v>
      </c>
      <c r="E59" s="7">
        <v>0</v>
      </c>
      <c r="F59" s="7">
        <v>0</v>
      </c>
      <c r="H59" s="6">
        <v>0</v>
      </c>
      <c r="I59" s="7">
        <v>0</v>
      </c>
      <c r="J59" s="8" t="s">
        <v>15</v>
      </c>
      <c r="L59" s="6">
        <v>0</v>
      </c>
      <c r="M59" s="7">
        <v>0</v>
      </c>
      <c r="N59" s="8" t="s">
        <v>15</v>
      </c>
      <c r="P59" s="6">
        <v>0.46</v>
      </c>
      <c r="Q59" s="7">
        <v>0</v>
      </c>
      <c r="R59" s="8" t="s">
        <v>15</v>
      </c>
    </row>
    <row r="60" spans="3:18" ht="15" customHeight="1">
      <c r="C60" t="s">
        <v>145</v>
      </c>
      <c r="D60" s="6">
        <v>0.58</v>
      </c>
      <c r="E60" s="7">
        <v>204</v>
      </c>
      <c r="F60" s="7">
        <v>353</v>
      </c>
      <c r="H60" s="6">
        <v>0.27</v>
      </c>
      <c r="I60" s="7">
        <v>248</v>
      </c>
      <c r="J60" s="7">
        <v>929</v>
      </c>
      <c r="L60" s="6">
        <v>0</v>
      </c>
      <c r="M60" s="7">
        <v>0</v>
      </c>
      <c r="N60" s="8" t="s">
        <v>15</v>
      </c>
      <c r="P60" s="6">
        <v>0.52</v>
      </c>
      <c r="Q60" s="7">
        <v>252</v>
      </c>
      <c r="R60" s="7">
        <v>486</v>
      </c>
    </row>
    <row r="61" spans="3:18" ht="15" customHeight="1">
      <c r="C61" t="s">
        <v>16</v>
      </c>
      <c r="D61" s="6">
        <v>14.74</v>
      </c>
      <c r="E61" s="7">
        <v>10878</v>
      </c>
      <c r="F61" s="7">
        <v>738</v>
      </c>
      <c r="H61" s="6">
        <v>31.97</v>
      </c>
      <c r="I61" s="7">
        <v>19649</v>
      </c>
      <c r="J61" s="7">
        <v>615</v>
      </c>
      <c r="L61" s="6">
        <v>30.08</v>
      </c>
      <c r="M61" s="7">
        <v>17190</v>
      </c>
      <c r="N61" s="7">
        <v>572</v>
      </c>
      <c r="P61" s="6">
        <v>27.38</v>
      </c>
      <c r="Q61" s="7">
        <v>18211</v>
      </c>
      <c r="R61" s="7">
        <v>665</v>
      </c>
    </row>
    <row r="62" spans="8:18" ht="15" customHeight="1">
      <c r="H62" s="6"/>
      <c r="I62" s="7"/>
      <c r="J62" s="7"/>
      <c r="L62" s="6"/>
      <c r="M62" s="7"/>
      <c r="N62" s="7"/>
      <c r="P62" s="6"/>
      <c r="Q62" s="7"/>
      <c r="R62" s="7"/>
    </row>
    <row r="63" spans="2:18" ht="15" customHeight="1">
      <c r="B63" t="s">
        <v>63</v>
      </c>
      <c r="C63" t="s">
        <v>64</v>
      </c>
      <c r="D63" s="6">
        <v>0.23</v>
      </c>
      <c r="E63" s="7">
        <v>1319</v>
      </c>
      <c r="F63" s="7">
        <v>5709</v>
      </c>
      <c r="H63" s="6">
        <v>3.81</v>
      </c>
      <c r="I63" s="7">
        <v>4593</v>
      </c>
      <c r="J63" s="7">
        <v>1206</v>
      </c>
      <c r="L63" s="6">
        <v>4.63</v>
      </c>
      <c r="M63" s="7">
        <v>5056</v>
      </c>
      <c r="N63" s="7">
        <v>1091</v>
      </c>
      <c r="P63" s="6">
        <v>0.84</v>
      </c>
      <c r="Q63" s="7">
        <v>543</v>
      </c>
      <c r="R63" s="7">
        <v>643</v>
      </c>
    </row>
    <row r="64" spans="2:18" ht="15" customHeight="1">
      <c r="B64" t="s">
        <v>65</v>
      </c>
      <c r="C64" t="s">
        <v>16</v>
      </c>
      <c r="D64">
        <v>0.23</v>
      </c>
      <c r="E64" s="7">
        <v>1319</v>
      </c>
      <c r="F64" s="7">
        <v>5709</v>
      </c>
      <c r="H64" s="6">
        <v>3.81</v>
      </c>
      <c r="I64" s="7">
        <v>4593</v>
      </c>
      <c r="J64" s="7">
        <v>1206</v>
      </c>
      <c r="L64" s="6">
        <v>4.63</v>
      </c>
      <c r="M64" s="7">
        <v>5056</v>
      </c>
      <c r="N64" s="7">
        <v>1091</v>
      </c>
      <c r="P64" s="6">
        <v>0.84</v>
      </c>
      <c r="Q64" s="7">
        <v>543</v>
      </c>
      <c r="R64" s="7">
        <v>643</v>
      </c>
    </row>
    <row r="65" spans="8:18" ht="15" customHeight="1">
      <c r="H65" s="6"/>
      <c r="I65" s="7"/>
      <c r="J65" s="7"/>
      <c r="L65" s="6"/>
      <c r="M65" s="7"/>
      <c r="N65" s="7"/>
      <c r="P65" s="6"/>
      <c r="Q65" s="7"/>
      <c r="R65" s="7"/>
    </row>
    <row r="66" spans="2:18" ht="15" customHeight="1">
      <c r="B66" t="s">
        <v>66</v>
      </c>
      <c r="C66" t="s">
        <v>67</v>
      </c>
      <c r="H66" s="6"/>
      <c r="I66" s="7"/>
      <c r="J66" s="7"/>
      <c r="L66" s="6"/>
      <c r="M66" s="7"/>
      <c r="N66" s="7"/>
      <c r="P66" s="6"/>
      <c r="Q66" s="7"/>
      <c r="R66" s="7"/>
    </row>
    <row r="67" spans="3:18" ht="15" customHeight="1">
      <c r="C67" t="s">
        <v>68</v>
      </c>
      <c r="D67" s="6"/>
      <c r="E67" s="7"/>
      <c r="F67" s="7"/>
      <c r="H67" s="6">
        <v>0.71</v>
      </c>
      <c r="I67" s="7"/>
      <c r="J67" s="7"/>
      <c r="L67" s="6">
        <v>0.96</v>
      </c>
      <c r="M67" s="7"/>
      <c r="N67" s="7"/>
      <c r="P67" s="6">
        <v>1.33</v>
      </c>
      <c r="Q67" s="7"/>
      <c r="R67" s="7"/>
    </row>
    <row r="68" spans="3:18" ht="15" customHeight="1">
      <c r="C68" t="s">
        <v>69</v>
      </c>
      <c r="D68" s="6"/>
      <c r="E68" s="7"/>
      <c r="F68" s="7"/>
      <c r="H68" s="6">
        <v>0.9</v>
      </c>
      <c r="I68" s="7"/>
      <c r="J68" s="7"/>
      <c r="L68" s="6">
        <v>0.6</v>
      </c>
      <c r="M68" s="7"/>
      <c r="N68" s="7"/>
      <c r="P68" s="6">
        <v>0.9</v>
      </c>
      <c r="Q68" s="7"/>
      <c r="R68" s="7"/>
    </row>
    <row r="69" spans="3:18" ht="15" customHeight="1">
      <c r="C69" t="s">
        <v>71</v>
      </c>
      <c r="H69" s="6"/>
      <c r="I69" s="7"/>
      <c r="J69" s="7"/>
      <c r="L69" s="6"/>
      <c r="M69" s="7"/>
      <c r="N69" s="7"/>
      <c r="P69" s="6"/>
      <c r="Q69" s="7"/>
      <c r="R69" s="7"/>
    </row>
    <row r="70" spans="3:18" ht="15" customHeight="1">
      <c r="C70" t="s">
        <v>72</v>
      </c>
      <c r="H70" s="6"/>
      <c r="I70" s="7"/>
      <c r="J70" s="7"/>
      <c r="L70" s="6"/>
      <c r="M70" s="7"/>
      <c r="N70" s="7"/>
      <c r="P70" s="6"/>
      <c r="Q70" s="7"/>
      <c r="R70" s="7"/>
    </row>
    <row r="71" spans="3:18" ht="15" customHeight="1">
      <c r="C71" t="s">
        <v>73</v>
      </c>
      <c r="H71" s="6">
        <v>0.33</v>
      </c>
      <c r="I71" s="7"/>
      <c r="J71" s="7"/>
      <c r="L71" s="6">
        <v>0.33</v>
      </c>
      <c r="M71" s="7"/>
      <c r="N71" s="7"/>
      <c r="P71" s="6">
        <v>0.33</v>
      </c>
      <c r="Q71" s="7"/>
      <c r="R71" s="7"/>
    </row>
    <row r="72" spans="3:18" ht="15" customHeight="1">
      <c r="C72" t="s">
        <v>150</v>
      </c>
      <c r="H72" s="6">
        <v>0.38</v>
      </c>
      <c r="I72" s="7"/>
      <c r="J72" s="7"/>
      <c r="L72" s="6">
        <v>0.38</v>
      </c>
      <c r="M72" s="7"/>
      <c r="N72" s="7"/>
      <c r="P72" s="6">
        <v>0.38</v>
      </c>
      <c r="Q72" s="7"/>
      <c r="R72" s="7"/>
    </row>
    <row r="73" spans="3:18" ht="15" customHeight="1">
      <c r="C73" t="s">
        <v>16</v>
      </c>
      <c r="D73" s="6">
        <v>0</v>
      </c>
      <c r="E73" s="7"/>
      <c r="F73" s="7"/>
      <c r="H73" s="6">
        <v>2.32</v>
      </c>
      <c r="I73" s="7"/>
      <c r="J73" s="7"/>
      <c r="L73" s="6">
        <v>2.27</v>
      </c>
      <c r="M73" s="7"/>
      <c r="N73" s="7"/>
      <c r="P73" s="6">
        <v>2.94</v>
      </c>
      <c r="Q73" s="7"/>
      <c r="R73" s="7"/>
    </row>
    <row r="74" spans="8:18" ht="15" customHeight="1">
      <c r="H74" s="6"/>
      <c r="I74" s="7"/>
      <c r="J74" s="7"/>
      <c r="L74" s="6"/>
      <c r="M74" s="7"/>
      <c r="N74" s="7"/>
      <c r="P74" s="6"/>
      <c r="Q74" s="7"/>
      <c r="R74" s="7"/>
    </row>
    <row r="75" spans="2:18" ht="15" customHeight="1">
      <c r="B75" t="s">
        <v>74</v>
      </c>
      <c r="C75" t="s">
        <v>75</v>
      </c>
      <c r="D75" s="6">
        <v>2.18</v>
      </c>
      <c r="E75" s="7">
        <v>1030</v>
      </c>
      <c r="F75" s="7">
        <v>472</v>
      </c>
      <c r="H75" s="6">
        <v>8.64</v>
      </c>
      <c r="I75" s="7">
        <v>4135</v>
      </c>
      <c r="J75" s="7">
        <v>479</v>
      </c>
      <c r="L75" s="6">
        <v>9.21</v>
      </c>
      <c r="M75" s="7">
        <v>3847</v>
      </c>
      <c r="N75" s="7">
        <v>418</v>
      </c>
      <c r="P75" s="6">
        <v>10.02</v>
      </c>
      <c r="Q75" s="7">
        <v>3612</v>
      </c>
      <c r="R75" s="7">
        <v>360</v>
      </c>
    </row>
    <row r="76" spans="2:18" ht="15" customHeight="1">
      <c r="B76" t="s">
        <v>76</v>
      </c>
      <c r="C76" t="s">
        <v>77</v>
      </c>
      <c r="D76" s="6">
        <v>10.19</v>
      </c>
      <c r="E76" s="7">
        <v>14828</v>
      </c>
      <c r="F76" s="7">
        <v>842</v>
      </c>
      <c r="H76" s="6">
        <v>6.16</v>
      </c>
      <c r="I76" s="7">
        <v>4298</v>
      </c>
      <c r="J76" s="7">
        <v>698</v>
      </c>
      <c r="L76" s="6">
        <v>7.31</v>
      </c>
      <c r="M76" s="7">
        <v>5024</v>
      </c>
      <c r="N76" s="7">
        <v>687</v>
      </c>
      <c r="P76" s="6">
        <v>7.44</v>
      </c>
      <c r="Q76" s="7">
        <v>5130</v>
      </c>
      <c r="R76" s="7">
        <v>690</v>
      </c>
    </row>
    <row r="77" spans="3:18" ht="15" customHeight="1">
      <c r="C77" t="s">
        <v>78</v>
      </c>
      <c r="D77" s="6">
        <v>1.29</v>
      </c>
      <c r="E77" s="7">
        <v>1584</v>
      </c>
      <c r="F77" s="7">
        <v>1233</v>
      </c>
      <c r="H77" s="6">
        <v>1.08</v>
      </c>
      <c r="I77" s="7">
        <v>1313</v>
      </c>
      <c r="J77" s="7">
        <v>1220</v>
      </c>
      <c r="L77" s="6">
        <v>0.74</v>
      </c>
      <c r="M77" s="7">
        <v>1105</v>
      </c>
      <c r="N77" s="7">
        <v>1487</v>
      </c>
      <c r="P77" s="6">
        <v>0.74</v>
      </c>
      <c r="Q77" s="7">
        <v>1046</v>
      </c>
      <c r="R77" s="7">
        <v>1407</v>
      </c>
    </row>
    <row r="78" spans="3:18" ht="15" customHeight="1">
      <c r="C78" t="s">
        <v>79</v>
      </c>
      <c r="D78" s="6">
        <v>0</v>
      </c>
      <c r="E78" s="7">
        <v>180</v>
      </c>
      <c r="F78" s="8" t="s">
        <v>15</v>
      </c>
      <c r="H78" s="6">
        <v>0.07</v>
      </c>
      <c r="I78" s="7">
        <v>409</v>
      </c>
      <c r="J78" s="7">
        <v>6099</v>
      </c>
      <c r="L78" s="6">
        <v>0.07</v>
      </c>
      <c r="M78" s="7">
        <v>379</v>
      </c>
      <c r="N78" s="7">
        <v>5653</v>
      </c>
      <c r="P78" s="6">
        <v>0.07</v>
      </c>
      <c r="Q78" s="7">
        <v>517</v>
      </c>
      <c r="R78" s="7">
        <v>7712</v>
      </c>
    </row>
    <row r="79" spans="3:18" ht="15" customHeight="1">
      <c r="C79" t="s">
        <v>80</v>
      </c>
      <c r="D79" s="6">
        <v>0</v>
      </c>
      <c r="E79" s="7">
        <v>0</v>
      </c>
      <c r="F79" s="8" t="s">
        <v>15</v>
      </c>
      <c r="H79" s="6">
        <v>2.62</v>
      </c>
      <c r="I79" s="7">
        <v>1082</v>
      </c>
      <c r="J79" s="7">
        <v>413</v>
      </c>
      <c r="L79" s="6">
        <v>2.81</v>
      </c>
      <c r="M79" s="7">
        <v>1150</v>
      </c>
      <c r="N79" s="7">
        <v>409</v>
      </c>
      <c r="P79" s="6">
        <v>2.88</v>
      </c>
      <c r="Q79" s="7">
        <v>1382</v>
      </c>
      <c r="R79" s="7">
        <v>480</v>
      </c>
    </row>
    <row r="80" spans="3:18" ht="15" customHeight="1">
      <c r="C80" t="s">
        <v>81</v>
      </c>
      <c r="D80">
        <v>1.87</v>
      </c>
      <c r="E80" s="7">
        <v>803</v>
      </c>
      <c r="F80">
        <v>430</v>
      </c>
      <c r="H80" s="6">
        <v>6.41</v>
      </c>
      <c r="I80" s="7">
        <v>2994</v>
      </c>
      <c r="J80" s="7">
        <v>467</v>
      </c>
      <c r="L80" s="6">
        <v>6.43</v>
      </c>
      <c r="M80" s="7">
        <v>2771</v>
      </c>
      <c r="N80" s="7">
        <v>431</v>
      </c>
      <c r="P80" s="6">
        <v>6.02</v>
      </c>
      <c r="Q80" s="7">
        <v>2736</v>
      </c>
      <c r="R80" s="7">
        <v>455</v>
      </c>
    </row>
    <row r="81" spans="3:18" ht="15" customHeight="1">
      <c r="C81" t="s">
        <v>82</v>
      </c>
      <c r="D81" s="6">
        <v>4.47</v>
      </c>
      <c r="E81" s="7">
        <v>2502</v>
      </c>
      <c r="F81" s="7">
        <v>559</v>
      </c>
      <c r="H81" s="6">
        <v>11.21</v>
      </c>
      <c r="I81" s="7">
        <v>6471</v>
      </c>
      <c r="J81" s="7">
        <v>577</v>
      </c>
      <c r="L81" s="6">
        <v>10.42</v>
      </c>
      <c r="M81" s="7">
        <v>6176</v>
      </c>
      <c r="N81" s="7">
        <v>593</v>
      </c>
      <c r="P81" s="6">
        <v>11.96</v>
      </c>
      <c r="Q81" s="7">
        <v>6553</v>
      </c>
      <c r="R81" s="7">
        <v>548</v>
      </c>
    </row>
    <row r="82" spans="3:18" ht="15" customHeight="1">
      <c r="C82" t="s">
        <v>84</v>
      </c>
      <c r="D82" s="6">
        <v>1.97</v>
      </c>
      <c r="E82" s="7">
        <v>1042</v>
      </c>
      <c r="F82" s="7">
        <v>529</v>
      </c>
      <c r="H82" s="6">
        <v>3.92</v>
      </c>
      <c r="I82" s="7">
        <v>1432</v>
      </c>
      <c r="J82" s="7">
        <v>365</v>
      </c>
      <c r="L82" s="6">
        <v>4.09</v>
      </c>
      <c r="M82" s="7">
        <v>1657</v>
      </c>
      <c r="N82" s="7">
        <v>405</v>
      </c>
      <c r="P82" s="6">
        <v>4.48</v>
      </c>
      <c r="Q82" s="7">
        <v>1684</v>
      </c>
      <c r="R82" s="7">
        <v>376</v>
      </c>
    </row>
    <row r="83" spans="3:18" ht="15" customHeight="1">
      <c r="C83" t="s">
        <v>85</v>
      </c>
      <c r="D83" s="6">
        <v>0.84</v>
      </c>
      <c r="E83" s="7">
        <v>450</v>
      </c>
      <c r="F83" s="7">
        <v>535</v>
      </c>
      <c r="H83" s="6">
        <v>0.98</v>
      </c>
      <c r="I83" s="7">
        <v>709</v>
      </c>
      <c r="J83" s="7">
        <v>721</v>
      </c>
      <c r="L83" s="6">
        <v>1.08</v>
      </c>
      <c r="M83" s="7">
        <v>475</v>
      </c>
      <c r="N83" s="7">
        <v>440</v>
      </c>
      <c r="P83" s="6">
        <v>1.07</v>
      </c>
      <c r="Q83" s="7">
        <v>452</v>
      </c>
      <c r="R83" s="7">
        <v>421</v>
      </c>
    </row>
    <row r="84" spans="3:18" ht="15" customHeight="1">
      <c r="C84" t="s">
        <v>86</v>
      </c>
      <c r="D84" s="6">
        <v>2.06</v>
      </c>
      <c r="E84" s="7">
        <v>844</v>
      </c>
      <c r="F84" s="8">
        <v>409</v>
      </c>
      <c r="H84" s="6">
        <v>5.27</v>
      </c>
      <c r="I84" s="7">
        <v>2242</v>
      </c>
      <c r="J84" s="7">
        <v>426</v>
      </c>
      <c r="L84" s="6">
        <v>4.48</v>
      </c>
      <c r="M84" s="7">
        <v>2021</v>
      </c>
      <c r="N84" s="7">
        <v>451</v>
      </c>
      <c r="P84" s="6">
        <v>4.94</v>
      </c>
      <c r="Q84" s="7">
        <v>2127</v>
      </c>
      <c r="R84" s="7">
        <v>431</v>
      </c>
    </row>
    <row r="85" spans="3:18" ht="15" customHeight="1">
      <c r="C85" t="s">
        <v>16</v>
      </c>
      <c r="D85" s="6">
        <v>24.87</v>
      </c>
      <c r="E85" s="7">
        <v>23262</v>
      </c>
      <c r="F85" s="8">
        <v>935</v>
      </c>
      <c r="H85" s="6">
        <v>46.36</v>
      </c>
      <c r="I85" s="7">
        <v>25084</v>
      </c>
      <c r="J85" s="7">
        <v>541</v>
      </c>
      <c r="L85" s="6">
        <v>46.65</v>
      </c>
      <c r="M85" s="7">
        <v>24604</v>
      </c>
      <c r="N85" s="7">
        <v>527</v>
      </c>
      <c r="P85" s="6">
        <v>49.62</v>
      </c>
      <c r="Q85" s="7">
        <v>25239</v>
      </c>
      <c r="R85" s="7">
        <v>509</v>
      </c>
    </row>
    <row r="86" spans="8:18" ht="15" customHeight="1">
      <c r="H86" s="6"/>
      <c r="I86" s="7"/>
      <c r="J86" s="7"/>
      <c r="L86" s="6"/>
      <c r="M86" s="7"/>
      <c r="N86" s="7"/>
      <c r="P86" s="6"/>
      <c r="Q86" s="7"/>
      <c r="R86" s="7"/>
    </row>
    <row r="87" spans="2:18" ht="15" customHeight="1">
      <c r="B87" t="s">
        <v>87</v>
      </c>
      <c r="C87" t="s">
        <v>88</v>
      </c>
      <c r="D87" s="6">
        <v>1.02</v>
      </c>
      <c r="E87" s="7">
        <v>270</v>
      </c>
      <c r="F87" s="7">
        <v>265</v>
      </c>
      <c r="H87" s="6">
        <v>1.71</v>
      </c>
      <c r="I87" s="7">
        <v>517</v>
      </c>
      <c r="J87" s="7">
        <v>303</v>
      </c>
      <c r="L87" s="6">
        <v>1.23</v>
      </c>
      <c r="M87" s="7">
        <v>558</v>
      </c>
      <c r="N87" s="7">
        <v>454</v>
      </c>
      <c r="P87" s="6">
        <v>1.71</v>
      </c>
      <c r="Q87" s="7">
        <v>1440</v>
      </c>
      <c r="R87" s="7">
        <v>844</v>
      </c>
    </row>
    <row r="88" spans="3:18" ht="15" customHeight="1">
      <c r="C88" t="s">
        <v>89</v>
      </c>
      <c r="D88" s="6">
        <v>4.13</v>
      </c>
      <c r="E88" s="7">
        <v>898</v>
      </c>
      <c r="F88" s="7">
        <v>218</v>
      </c>
      <c r="H88" s="6">
        <v>2.35</v>
      </c>
      <c r="I88" s="7">
        <v>2162</v>
      </c>
      <c r="J88" s="7">
        <v>921</v>
      </c>
      <c r="L88" s="6">
        <v>1.5</v>
      </c>
      <c r="M88" s="7">
        <v>1025</v>
      </c>
      <c r="N88" s="7">
        <v>682</v>
      </c>
      <c r="P88" s="6">
        <v>1.21</v>
      </c>
      <c r="Q88" s="7">
        <v>901</v>
      </c>
      <c r="R88" s="7">
        <v>746</v>
      </c>
    </row>
    <row r="89" spans="3:18" ht="15" customHeight="1">
      <c r="C89" t="s">
        <v>16</v>
      </c>
      <c r="D89" s="6">
        <v>5.15</v>
      </c>
      <c r="E89" s="7">
        <v>1168</v>
      </c>
      <c r="F89" s="8">
        <v>227</v>
      </c>
      <c r="H89" s="6">
        <v>4.05</v>
      </c>
      <c r="I89" s="7">
        <v>2679</v>
      </c>
      <c r="J89" s="7">
        <v>661</v>
      </c>
      <c r="L89" s="6">
        <v>2.73</v>
      </c>
      <c r="M89" s="7">
        <v>1584</v>
      </c>
      <c r="N89" s="7">
        <v>580</v>
      </c>
      <c r="P89" s="6">
        <v>2.91</v>
      </c>
      <c r="Q89" s="7">
        <v>2342</v>
      </c>
      <c r="R89" s="7">
        <v>804</v>
      </c>
    </row>
    <row r="90" spans="8:18" ht="15" customHeight="1">
      <c r="H90" s="6"/>
      <c r="I90" s="7"/>
      <c r="J90" s="7"/>
      <c r="L90" s="6"/>
      <c r="M90" s="7"/>
      <c r="N90" s="7"/>
      <c r="P90" s="6"/>
      <c r="Q90" s="7"/>
      <c r="R90" s="7"/>
    </row>
    <row r="91" spans="2:18" ht="15" customHeight="1">
      <c r="B91" t="s">
        <v>90</v>
      </c>
      <c r="C91" t="s">
        <v>91</v>
      </c>
      <c r="D91" s="6">
        <v>0</v>
      </c>
      <c r="E91" s="7">
        <v>0</v>
      </c>
      <c r="F91" s="8" t="s">
        <v>15</v>
      </c>
      <c r="H91" s="6">
        <v>0</v>
      </c>
      <c r="I91" s="7">
        <v>37</v>
      </c>
      <c r="J91" s="8" t="s">
        <v>15</v>
      </c>
      <c r="L91" s="6">
        <v>0.96</v>
      </c>
      <c r="M91" s="7">
        <v>79</v>
      </c>
      <c r="N91" s="7">
        <v>82</v>
      </c>
      <c r="P91" s="6">
        <v>0.32</v>
      </c>
      <c r="Q91" s="7">
        <v>112</v>
      </c>
      <c r="R91" s="7">
        <v>349</v>
      </c>
    </row>
    <row r="92" spans="3:18" ht="15" customHeight="1">
      <c r="C92" t="s">
        <v>92</v>
      </c>
      <c r="D92" s="6">
        <v>0.33</v>
      </c>
      <c r="E92" s="7">
        <v>124</v>
      </c>
      <c r="F92" s="7">
        <v>373</v>
      </c>
      <c r="H92" s="6">
        <v>1</v>
      </c>
      <c r="I92" s="7">
        <v>523</v>
      </c>
      <c r="J92" s="7">
        <v>523</v>
      </c>
      <c r="L92" s="6">
        <v>1</v>
      </c>
      <c r="M92" s="7">
        <v>458</v>
      </c>
      <c r="N92" s="7">
        <v>458</v>
      </c>
      <c r="P92" s="6">
        <v>1</v>
      </c>
      <c r="Q92" s="7">
        <v>486</v>
      </c>
      <c r="R92" s="7">
        <v>486</v>
      </c>
    </row>
    <row r="93" spans="3:18" ht="15" customHeight="1">
      <c r="C93" t="s">
        <v>93</v>
      </c>
      <c r="D93" s="6">
        <v>2.07</v>
      </c>
      <c r="E93" s="7">
        <v>1378</v>
      </c>
      <c r="F93" s="7">
        <v>664</v>
      </c>
      <c r="H93" s="6">
        <v>0.67</v>
      </c>
      <c r="I93" s="7">
        <v>192</v>
      </c>
      <c r="J93" s="7">
        <v>288</v>
      </c>
      <c r="L93" s="6">
        <v>0.63</v>
      </c>
      <c r="M93" s="7">
        <v>223</v>
      </c>
      <c r="N93" s="7">
        <v>352</v>
      </c>
      <c r="P93" s="6">
        <v>0.67</v>
      </c>
      <c r="Q93" s="7">
        <v>255</v>
      </c>
      <c r="R93" s="7">
        <v>383</v>
      </c>
    </row>
    <row r="94" spans="3:18" ht="15" customHeight="1">
      <c r="C94" t="s">
        <v>94</v>
      </c>
      <c r="D94" s="6">
        <v>8.08</v>
      </c>
      <c r="E94" s="7">
        <v>2568</v>
      </c>
      <c r="F94" s="7">
        <v>318</v>
      </c>
      <c r="H94" s="6">
        <v>21.36</v>
      </c>
      <c r="I94" s="7">
        <v>9638</v>
      </c>
      <c r="J94" s="7">
        <v>451</v>
      </c>
      <c r="L94" s="6">
        <v>19.2</v>
      </c>
      <c r="M94" s="7">
        <v>7310</v>
      </c>
      <c r="N94" s="7">
        <v>381</v>
      </c>
      <c r="P94" s="6">
        <v>15.57</v>
      </c>
      <c r="Q94" s="7">
        <v>5720</v>
      </c>
      <c r="R94" s="7">
        <v>367</v>
      </c>
    </row>
    <row r="95" spans="3:18" ht="15" customHeight="1">
      <c r="C95" t="s">
        <v>95</v>
      </c>
      <c r="D95">
        <v>6.59</v>
      </c>
      <c r="E95" s="7">
        <v>2147</v>
      </c>
      <c r="F95">
        <v>326</v>
      </c>
      <c r="H95" s="6">
        <v>15.35</v>
      </c>
      <c r="I95" s="7">
        <v>6813</v>
      </c>
      <c r="J95" s="7">
        <v>444</v>
      </c>
      <c r="L95" s="6">
        <v>15.04</v>
      </c>
      <c r="M95" s="7">
        <v>5495</v>
      </c>
      <c r="N95" s="7">
        <v>365</v>
      </c>
      <c r="P95" s="6">
        <v>12.86</v>
      </c>
      <c r="Q95" s="7">
        <v>4979</v>
      </c>
      <c r="R95" s="7">
        <v>387</v>
      </c>
    </row>
    <row r="96" spans="3:18" ht="15" customHeight="1">
      <c r="C96" t="s">
        <v>140</v>
      </c>
      <c r="D96" s="6">
        <v>1.07</v>
      </c>
      <c r="E96" s="7">
        <v>740</v>
      </c>
      <c r="F96" s="7">
        <v>694</v>
      </c>
      <c r="H96" s="6">
        <v>0</v>
      </c>
      <c r="I96" s="7">
        <v>8</v>
      </c>
      <c r="J96" s="8" t="s">
        <v>15</v>
      </c>
      <c r="L96" s="6">
        <v>0</v>
      </c>
      <c r="M96" s="7">
        <v>0</v>
      </c>
      <c r="N96" s="8" t="s">
        <v>15</v>
      </c>
      <c r="P96" s="6">
        <v>0</v>
      </c>
      <c r="Q96" s="7">
        <v>0</v>
      </c>
      <c r="R96" s="8" t="s">
        <v>15</v>
      </c>
    </row>
    <row r="97" spans="3:18" ht="15" customHeight="1">
      <c r="C97" t="s">
        <v>96</v>
      </c>
      <c r="D97" s="6">
        <v>1</v>
      </c>
      <c r="E97" s="7">
        <v>1458</v>
      </c>
      <c r="F97" s="7">
        <v>1460</v>
      </c>
      <c r="H97" s="6">
        <v>1.7</v>
      </c>
      <c r="I97" s="7">
        <v>842</v>
      </c>
      <c r="J97" s="7">
        <v>495</v>
      </c>
      <c r="L97" s="6">
        <v>1.67</v>
      </c>
      <c r="M97" s="7">
        <v>790</v>
      </c>
      <c r="N97" s="7">
        <v>474</v>
      </c>
      <c r="P97" s="6">
        <v>1.87</v>
      </c>
      <c r="Q97" s="7">
        <v>687</v>
      </c>
      <c r="R97" s="7">
        <v>368</v>
      </c>
    </row>
    <row r="98" spans="3:18" ht="15" customHeight="1">
      <c r="C98" t="s">
        <v>97</v>
      </c>
      <c r="D98" s="6">
        <v>0.17</v>
      </c>
      <c r="E98" s="7">
        <v>2202</v>
      </c>
      <c r="F98" s="7">
        <v>13183</v>
      </c>
      <c r="H98" s="6">
        <v>0.94</v>
      </c>
      <c r="I98" s="7">
        <v>432</v>
      </c>
      <c r="J98" s="7">
        <v>461</v>
      </c>
      <c r="L98" s="6">
        <v>0.5</v>
      </c>
      <c r="M98" s="7">
        <v>172</v>
      </c>
      <c r="N98" s="7">
        <v>343</v>
      </c>
      <c r="P98" s="6">
        <v>0.33</v>
      </c>
      <c r="Q98" s="7">
        <v>151</v>
      </c>
      <c r="R98" s="7">
        <v>451</v>
      </c>
    </row>
    <row r="99" spans="3:18" ht="15" customHeight="1">
      <c r="C99" t="s">
        <v>98</v>
      </c>
      <c r="D99" s="6">
        <v>0</v>
      </c>
      <c r="E99" s="7">
        <v>0</v>
      </c>
      <c r="F99" s="8" t="s">
        <v>15</v>
      </c>
      <c r="H99" s="6">
        <v>0.6</v>
      </c>
      <c r="I99" s="7">
        <v>536</v>
      </c>
      <c r="J99" s="7">
        <v>893</v>
      </c>
      <c r="L99" s="6">
        <v>0.6</v>
      </c>
      <c r="M99" s="7">
        <v>380</v>
      </c>
      <c r="N99" s="7">
        <v>633</v>
      </c>
      <c r="P99" s="6">
        <v>0.3</v>
      </c>
      <c r="Q99" s="7">
        <v>362</v>
      </c>
      <c r="R99" s="7">
        <v>1207</v>
      </c>
    </row>
    <row r="100" spans="3:18" ht="15" customHeight="1">
      <c r="C100" t="s">
        <v>99</v>
      </c>
      <c r="D100" s="6">
        <v>0</v>
      </c>
      <c r="E100" s="7">
        <v>0</v>
      </c>
      <c r="F100" s="8" t="s">
        <v>15</v>
      </c>
      <c r="H100" s="6">
        <v>0.21</v>
      </c>
      <c r="I100" s="7">
        <v>95</v>
      </c>
      <c r="J100" s="7">
        <v>448</v>
      </c>
      <c r="L100" s="6">
        <v>0.21</v>
      </c>
      <c r="M100" s="7">
        <v>112</v>
      </c>
      <c r="N100" s="7">
        <v>531</v>
      </c>
      <c r="P100" s="6">
        <v>0.21</v>
      </c>
      <c r="Q100" s="7">
        <v>98</v>
      </c>
      <c r="R100" s="7">
        <v>464</v>
      </c>
    </row>
    <row r="101" spans="3:18" ht="15" customHeight="1">
      <c r="C101" t="s">
        <v>100</v>
      </c>
      <c r="D101" s="6">
        <v>0.42</v>
      </c>
      <c r="E101" s="7">
        <v>251</v>
      </c>
      <c r="F101" s="7">
        <v>593</v>
      </c>
      <c r="H101" s="6">
        <v>1.53</v>
      </c>
      <c r="I101" s="7">
        <v>921</v>
      </c>
      <c r="J101" s="7">
        <v>601</v>
      </c>
      <c r="L101" s="6">
        <v>1.2</v>
      </c>
      <c r="M101" s="7">
        <v>711</v>
      </c>
      <c r="N101" s="7">
        <v>593</v>
      </c>
      <c r="P101" s="6">
        <v>1.53</v>
      </c>
      <c r="Q101" s="7">
        <v>647</v>
      </c>
      <c r="R101" s="7">
        <v>422</v>
      </c>
    </row>
    <row r="102" spans="3:18" ht="15" customHeight="1">
      <c r="C102" t="s">
        <v>101</v>
      </c>
      <c r="D102" s="6">
        <v>0.33</v>
      </c>
      <c r="E102" s="7">
        <v>137</v>
      </c>
      <c r="F102" s="7">
        <v>411</v>
      </c>
      <c r="H102" s="6">
        <v>0.33</v>
      </c>
      <c r="I102" s="7">
        <v>182</v>
      </c>
      <c r="J102" s="7">
        <v>547</v>
      </c>
      <c r="L102" s="6">
        <v>0.67</v>
      </c>
      <c r="M102" s="7">
        <v>273</v>
      </c>
      <c r="N102" s="7">
        <v>410</v>
      </c>
      <c r="P102" s="6">
        <v>0.33</v>
      </c>
      <c r="Q102" s="7">
        <v>91</v>
      </c>
      <c r="R102" s="7">
        <v>273</v>
      </c>
    </row>
    <row r="103" spans="3:18" ht="15" customHeight="1">
      <c r="C103" t="s">
        <v>90</v>
      </c>
      <c r="D103" s="6">
        <v>0</v>
      </c>
      <c r="E103" s="7">
        <v>295</v>
      </c>
      <c r="F103" s="8" t="s">
        <v>15</v>
      </c>
      <c r="H103" s="6">
        <v>0</v>
      </c>
      <c r="I103" s="7">
        <v>296</v>
      </c>
      <c r="J103" s="8" t="s">
        <v>15</v>
      </c>
      <c r="L103" s="6">
        <v>0</v>
      </c>
      <c r="M103" s="7">
        <v>242</v>
      </c>
      <c r="N103" s="8" t="s">
        <v>15</v>
      </c>
      <c r="P103" s="6">
        <v>0</v>
      </c>
      <c r="Q103" s="7">
        <v>228</v>
      </c>
      <c r="R103" s="8" t="s">
        <v>15</v>
      </c>
    </row>
    <row r="104" spans="3:18" ht="15" customHeight="1">
      <c r="C104" t="s">
        <v>103</v>
      </c>
      <c r="D104" s="6">
        <v>0</v>
      </c>
      <c r="E104" s="7">
        <v>0</v>
      </c>
      <c r="F104" s="8" t="s">
        <v>15</v>
      </c>
      <c r="H104" s="6">
        <v>0.6</v>
      </c>
      <c r="I104" s="7">
        <v>36</v>
      </c>
      <c r="J104" s="7">
        <v>60</v>
      </c>
      <c r="L104" s="6">
        <v>0.3</v>
      </c>
      <c r="M104" s="7">
        <v>96</v>
      </c>
      <c r="N104" s="7">
        <v>320</v>
      </c>
      <c r="P104" s="6">
        <v>0</v>
      </c>
      <c r="Q104" s="7">
        <v>148</v>
      </c>
      <c r="R104" s="8" t="s">
        <v>15</v>
      </c>
    </row>
    <row r="105" spans="3:18" ht="15" customHeight="1">
      <c r="C105" t="s">
        <v>105</v>
      </c>
      <c r="D105" s="6">
        <v>2.04</v>
      </c>
      <c r="E105" s="7">
        <v>1570</v>
      </c>
      <c r="F105" s="7">
        <v>771</v>
      </c>
      <c r="H105" s="6">
        <v>3.7</v>
      </c>
      <c r="I105" s="7">
        <v>1930</v>
      </c>
      <c r="J105" s="7">
        <v>522</v>
      </c>
      <c r="L105" s="6">
        <v>3.2</v>
      </c>
      <c r="M105" s="7">
        <v>1681</v>
      </c>
      <c r="N105" s="7">
        <v>525</v>
      </c>
      <c r="P105" s="6">
        <v>3.17</v>
      </c>
      <c r="Q105" s="7">
        <f>1447+4</f>
        <v>1451</v>
      </c>
      <c r="R105" s="7">
        <v>457</v>
      </c>
    </row>
    <row r="106" spans="3:18" ht="15" customHeight="1">
      <c r="C106" t="s">
        <v>106</v>
      </c>
      <c r="D106" s="6">
        <v>0</v>
      </c>
      <c r="E106" s="7">
        <v>0</v>
      </c>
      <c r="F106" s="8" t="s">
        <v>15</v>
      </c>
      <c r="H106" s="6">
        <v>0</v>
      </c>
      <c r="I106" s="7">
        <v>0</v>
      </c>
      <c r="J106" s="8" t="s">
        <v>15</v>
      </c>
      <c r="L106" s="6">
        <v>0</v>
      </c>
      <c r="M106" s="7">
        <v>22</v>
      </c>
      <c r="N106" s="8" t="s">
        <v>15</v>
      </c>
      <c r="P106" s="6">
        <v>0</v>
      </c>
      <c r="Q106" s="7">
        <v>19</v>
      </c>
      <c r="R106" s="8" t="s">
        <v>15</v>
      </c>
    </row>
    <row r="107" spans="3:18" ht="15" customHeight="1">
      <c r="C107" t="s">
        <v>16</v>
      </c>
      <c r="D107" s="6">
        <v>22.1</v>
      </c>
      <c r="E107" s="7">
        <v>12869</v>
      </c>
      <c r="F107" s="8">
        <v>582</v>
      </c>
      <c r="H107" s="6">
        <v>48</v>
      </c>
      <c r="I107" s="7">
        <v>22479</v>
      </c>
      <c r="J107" s="7">
        <v>468</v>
      </c>
      <c r="L107" s="6">
        <v>45.19</v>
      </c>
      <c r="M107" s="7">
        <v>18042</v>
      </c>
      <c r="N107" s="7">
        <v>399</v>
      </c>
      <c r="P107" s="6">
        <v>38.16</v>
      </c>
      <c r="Q107" s="7">
        <v>15433</v>
      </c>
      <c r="R107" s="7">
        <v>404</v>
      </c>
    </row>
    <row r="108" spans="8:18" ht="15" customHeight="1">
      <c r="H108" s="6"/>
      <c r="I108" s="7"/>
      <c r="J108" s="7"/>
      <c r="L108" s="6"/>
      <c r="M108" s="7"/>
      <c r="N108" s="7"/>
      <c r="P108" s="6"/>
      <c r="Q108" s="7"/>
      <c r="R108" s="7"/>
    </row>
    <row r="109" spans="2:18" ht="15" customHeight="1">
      <c r="B109" t="s">
        <v>107</v>
      </c>
      <c r="C109" t="s">
        <v>108</v>
      </c>
      <c r="D109" s="6">
        <v>0.34</v>
      </c>
      <c r="E109" s="7">
        <v>191</v>
      </c>
      <c r="F109" s="8">
        <v>558</v>
      </c>
      <c r="H109" s="6">
        <v>1.06</v>
      </c>
      <c r="I109" s="7">
        <v>102</v>
      </c>
      <c r="J109" s="7">
        <v>96</v>
      </c>
      <c r="L109" s="6">
        <v>1.12</v>
      </c>
      <c r="M109" s="7">
        <v>144</v>
      </c>
      <c r="N109" s="7">
        <v>129</v>
      </c>
      <c r="P109" s="6">
        <v>0.94</v>
      </c>
      <c r="Q109" s="7">
        <v>116</v>
      </c>
      <c r="R109" s="7">
        <v>123</v>
      </c>
    </row>
    <row r="110" spans="3:18" ht="15" customHeight="1">
      <c r="C110" t="s">
        <v>109</v>
      </c>
      <c r="D110" s="6">
        <v>0</v>
      </c>
      <c r="E110" s="7">
        <v>0</v>
      </c>
      <c r="F110" s="8" t="s">
        <v>15</v>
      </c>
      <c r="H110" s="6">
        <v>0.67</v>
      </c>
      <c r="I110" s="7">
        <v>182</v>
      </c>
      <c r="J110" s="7">
        <v>273</v>
      </c>
      <c r="L110" s="6">
        <v>0.8</v>
      </c>
      <c r="M110" s="7">
        <v>186</v>
      </c>
      <c r="N110" s="7">
        <v>233</v>
      </c>
      <c r="P110" s="6">
        <v>1.2</v>
      </c>
      <c r="Q110" s="7">
        <v>313</v>
      </c>
      <c r="R110" s="7">
        <v>261</v>
      </c>
    </row>
    <row r="111" spans="3:18" ht="15" customHeight="1">
      <c r="C111" t="s">
        <v>16</v>
      </c>
      <c r="D111" s="6">
        <v>0.34</v>
      </c>
      <c r="E111" s="7">
        <v>191</v>
      </c>
      <c r="F111" s="7">
        <v>558</v>
      </c>
      <c r="H111" s="6">
        <v>1.73</v>
      </c>
      <c r="I111" s="7">
        <v>284</v>
      </c>
      <c r="J111" s="7">
        <v>164</v>
      </c>
      <c r="L111" s="6">
        <v>1.92</v>
      </c>
      <c r="M111" s="7">
        <v>330</v>
      </c>
      <c r="N111" s="7">
        <v>172</v>
      </c>
      <c r="P111" s="6">
        <v>2.14</v>
      </c>
      <c r="Q111" s="7">
        <v>429</v>
      </c>
      <c r="R111" s="7">
        <v>200</v>
      </c>
    </row>
    <row r="112" spans="8:18" ht="15" customHeight="1">
      <c r="H112" s="6"/>
      <c r="I112" s="7"/>
      <c r="J112" s="7"/>
      <c r="L112" s="6"/>
      <c r="M112" s="7"/>
      <c r="N112" s="7"/>
      <c r="P112" s="6"/>
      <c r="Q112" s="7"/>
      <c r="R112" s="7"/>
    </row>
    <row r="113" spans="2:18" ht="15" customHeight="1">
      <c r="B113" t="s">
        <v>110</v>
      </c>
      <c r="C113" t="s">
        <v>111</v>
      </c>
      <c r="D113" s="6">
        <v>21.77</v>
      </c>
      <c r="E113" s="7">
        <v>15483</v>
      </c>
      <c r="F113" s="8">
        <v>711</v>
      </c>
      <c r="H113" s="6">
        <v>29.62</v>
      </c>
      <c r="I113" s="7">
        <v>18638</v>
      </c>
      <c r="J113" s="7">
        <v>629</v>
      </c>
      <c r="L113" s="6">
        <v>27.28</v>
      </c>
      <c r="M113" s="7">
        <v>16884</v>
      </c>
      <c r="N113" s="7">
        <v>619</v>
      </c>
      <c r="P113" s="6">
        <v>27.45</v>
      </c>
      <c r="Q113" s="7">
        <v>16539</v>
      </c>
      <c r="R113" s="7">
        <v>602</v>
      </c>
    </row>
    <row r="114" spans="3:18" ht="15" customHeight="1">
      <c r="C114" t="s">
        <v>16</v>
      </c>
      <c r="D114" s="6">
        <v>21.77</v>
      </c>
      <c r="E114" s="7">
        <v>15483</v>
      </c>
      <c r="F114" s="8">
        <v>711</v>
      </c>
      <c r="H114" s="6">
        <v>29.62</v>
      </c>
      <c r="I114" s="7">
        <v>18638</v>
      </c>
      <c r="J114" s="7">
        <v>629</v>
      </c>
      <c r="L114" s="6">
        <v>27.28</v>
      </c>
      <c r="M114" s="7">
        <v>16884</v>
      </c>
      <c r="N114" s="7">
        <v>619</v>
      </c>
      <c r="P114" s="6">
        <v>27.45</v>
      </c>
      <c r="Q114" s="7">
        <v>16539</v>
      </c>
      <c r="R114" s="7">
        <v>602</v>
      </c>
    </row>
    <row r="115" spans="8:18" ht="15" customHeight="1">
      <c r="H115" s="6"/>
      <c r="I115" s="7"/>
      <c r="J115" s="7"/>
      <c r="L115" s="6"/>
      <c r="M115" s="7"/>
      <c r="N115" s="7"/>
      <c r="P115" s="6"/>
      <c r="Q115" s="7"/>
      <c r="R115" s="7"/>
    </row>
    <row r="116" spans="2:18" ht="15" customHeight="1">
      <c r="B116" t="s">
        <v>114</v>
      </c>
      <c r="C116" t="s">
        <v>116</v>
      </c>
      <c r="D116" s="6">
        <v>0</v>
      </c>
      <c r="E116" s="7">
        <v>0</v>
      </c>
      <c r="F116" s="8" t="s">
        <v>15</v>
      </c>
      <c r="H116" s="6">
        <v>1.33</v>
      </c>
      <c r="I116" s="7">
        <v>1298</v>
      </c>
      <c r="J116" s="7">
        <v>974</v>
      </c>
      <c r="L116" s="6">
        <v>1.33</v>
      </c>
      <c r="M116" s="7">
        <v>1371</v>
      </c>
      <c r="N116" s="7">
        <v>1029</v>
      </c>
      <c r="P116" s="6">
        <v>0.96</v>
      </c>
      <c r="Q116" s="7">
        <v>948</v>
      </c>
      <c r="R116" s="7">
        <v>993</v>
      </c>
    </row>
    <row r="117" spans="2:18" ht="15" customHeight="1">
      <c r="B117" t="s">
        <v>115</v>
      </c>
      <c r="C117" t="s">
        <v>117</v>
      </c>
      <c r="D117" s="6">
        <v>0.22</v>
      </c>
      <c r="E117" s="7">
        <v>132</v>
      </c>
      <c r="F117" s="8">
        <v>593</v>
      </c>
      <c r="H117" s="6">
        <v>1.2</v>
      </c>
      <c r="I117" s="7">
        <v>573</v>
      </c>
      <c r="J117" s="7">
        <v>478</v>
      </c>
      <c r="L117" s="6">
        <v>1</v>
      </c>
      <c r="M117" s="7">
        <v>496</v>
      </c>
      <c r="N117" s="7">
        <v>496</v>
      </c>
      <c r="P117" s="6">
        <v>1.02</v>
      </c>
      <c r="Q117" s="7">
        <v>311</v>
      </c>
      <c r="R117" s="7">
        <v>305</v>
      </c>
    </row>
    <row r="118" spans="3:18" ht="15" customHeight="1">
      <c r="C118" t="s">
        <v>118</v>
      </c>
      <c r="D118" s="6">
        <v>4.93</v>
      </c>
      <c r="E118" s="7">
        <v>2027</v>
      </c>
      <c r="F118" s="7">
        <v>411</v>
      </c>
      <c r="H118" s="6">
        <v>7.16</v>
      </c>
      <c r="I118" s="7">
        <v>3961</v>
      </c>
      <c r="J118" s="7">
        <v>553</v>
      </c>
      <c r="L118" s="6">
        <v>7.94</v>
      </c>
      <c r="M118" s="7">
        <v>3786</v>
      </c>
      <c r="N118" s="7">
        <v>477</v>
      </c>
      <c r="P118" s="6">
        <v>7.26</v>
      </c>
      <c r="Q118" s="7">
        <v>3302</v>
      </c>
      <c r="R118" s="7">
        <v>455</v>
      </c>
    </row>
    <row r="119" spans="3:18" ht="15" customHeight="1">
      <c r="C119" t="s">
        <v>115</v>
      </c>
      <c r="D119" s="6">
        <v>0.11</v>
      </c>
      <c r="E119" s="7">
        <v>51</v>
      </c>
      <c r="F119" s="8">
        <v>463</v>
      </c>
      <c r="H119" s="6">
        <v>0.33</v>
      </c>
      <c r="I119" s="7">
        <v>100</v>
      </c>
      <c r="J119" s="7">
        <v>300</v>
      </c>
      <c r="L119" s="6">
        <v>0.33</v>
      </c>
      <c r="M119" s="7">
        <v>175</v>
      </c>
      <c r="N119" s="7">
        <v>526</v>
      </c>
      <c r="P119" s="6">
        <v>0.33</v>
      </c>
      <c r="Q119" s="7">
        <v>110</v>
      </c>
      <c r="R119" s="7">
        <v>330</v>
      </c>
    </row>
    <row r="120" spans="3:18" ht="15" customHeight="1">
      <c r="C120" t="s">
        <v>119</v>
      </c>
      <c r="D120" s="6">
        <v>0.52</v>
      </c>
      <c r="E120" s="7">
        <v>194</v>
      </c>
      <c r="F120" s="7">
        <v>371</v>
      </c>
      <c r="H120" s="6">
        <v>1.28</v>
      </c>
      <c r="I120" s="7">
        <v>489</v>
      </c>
      <c r="J120" s="7">
        <v>381</v>
      </c>
      <c r="L120" s="6">
        <v>1.38</v>
      </c>
      <c r="M120" s="7">
        <v>464</v>
      </c>
      <c r="N120" s="7">
        <v>336</v>
      </c>
      <c r="P120" s="6">
        <v>1.46</v>
      </c>
      <c r="Q120" s="7">
        <v>574</v>
      </c>
      <c r="R120" s="7">
        <v>394</v>
      </c>
    </row>
    <row r="121" spans="3:18" ht="15" customHeight="1">
      <c r="C121" t="s">
        <v>120</v>
      </c>
      <c r="D121">
        <v>10.82</v>
      </c>
      <c r="E121" s="7">
        <v>5146</v>
      </c>
      <c r="F121">
        <v>475</v>
      </c>
      <c r="H121" s="6">
        <v>21.72</v>
      </c>
      <c r="I121" s="7">
        <v>12443</v>
      </c>
      <c r="J121" s="7">
        <v>573</v>
      </c>
      <c r="L121" s="6">
        <v>18.55</v>
      </c>
      <c r="M121" s="7">
        <v>10008</v>
      </c>
      <c r="N121" s="7">
        <v>539</v>
      </c>
      <c r="P121" s="6">
        <v>17.96</v>
      </c>
      <c r="Q121" s="7">
        <v>9252</v>
      </c>
      <c r="R121" s="7">
        <v>515</v>
      </c>
    </row>
    <row r="122" spans="3:18" ht="15" customHeight="1">
      <c r="C122" t="s">
        <v>146</v>
      </c>
      <c r="D122" s="6">
        <v>0</v>
      </c>
      <c r="E122" s="7">
        <v>0</v>
      </c>
      <c r="F122" s="8" t="s">
        <v>15</v>
      </c>
      <c r="H122" s="6">
        <v>0.43</v>
      </c>
      <c r="I122" s="7">
        <v>134</v>
      </c>
      <c r="J122" s="7">
        <v>312</v>
      </c>
      <c r="L122" s="6">
        <v>0</v>
      </c>
      <c r="M122" s="7">
        <v>0</v>
      </c>
      <c r="N122" s="8" t="s">
        <v>15</v>
      </c>
      <c r="P122" s="6">
        <v>0.43</v>
      </c>
      <c r="Q122" s="7">
        <v>120</v>
      </c>
      <c r="R122" s="7">
        <v>280</v>
      </c>
    </row>
    <row r="123" spans="3:18" ht="15" customHeight="1">
      <c r="C123" t="s">
        <v>121</v>
      </c>
      <c r="D123" s="6">
        <v>0</v>
      </c>
      <c r="E123" s="7">
        <v>0</v>
      </c>
      <c r="F123" s="8" t="s">
        <v>15</v>
      </c>
      <c r="H123" s="6">
        <v>0.25</v>
      </c>
      <c r="I123" s="7">
        <v>128</v>
      </c>
      <c r="J123" s="7">
        <v>516</v>
      </c>
      <c r="L123" s="6">
        <v>0.25</v>
      </c>
      <c r="M123" s="7">
        <v>164</v>
      </c>
      <c r="N123" s="7">
        <v>661</v>
      </c>
      <c r="P123" s="6">
        <v>0.25</v>
      </c>
      <c r="Q123" s="7">
        <v>144</v>
      </c>
      <c r="R123" s="7">
        <v>581</v>
      </c>
    </row>
    <row r="124" spans="3:18" ht="15" customHeight="1">
      <c r="C124" t="s">
        <v>122</v>
      </c>
      <c r="D124" s="6">
        <v>0</v>
      </c>
      <c r="E124" s="7">
        <v>0</v>
      </c>
      <c r="F124" s="8" t="s">
        <v>15</v>
      </c>
      <c r="H124" s="6">
        <v>0</v>
      </c>
      <c r="I124" s="7">
        <v>943</v>
      </c>
      <c r="J124" s="8" t="s">
        <v>15</v>
      </c>
      <c r="L124" s="6">
        <v>0</v>
      </c>
      <c r="M124" s="7">
        <v>770</v>
      </c>
      <c r="N124" s="8" t="s">
        <v>15</v>
      </c>
      <c r="P124" s="6">
        <v>0</v>
      </c>
      <c r="Q124" s="7">
        <v>505</v>
      </c>
      <c r="R124" s="8" t="s">
        <v>15</v>
      </c>
    </row>
    <row r="125" spans="3:18" ht="15" customHeight="1">
      <c r="C125" t="s">
        <v>123</v>
      </c>
      <c r="D125">
        <v>1.3</v>
      </c>
      <c r="E125" s="7">
        <v>578</v>
      </c>
      <c r="F125">
        <v>444</v>
      </c>
      <c r="H125" s="6">
        <v>3.32</v>
      </c>
      <c r="I125" s="7">
        <v>1732</v>
      </c>
      <c r="J125" s="7">
        <v>521</v>
      </c>
      <c r="L125" s="6">
        <v>3.16</v>
      </c>
      <c r="M125" s="7">
        <v>1667</v>
      </c>
      <c r="N125" s="7">
        <v>527</v>
      </c>
      <c r="P125" s="6">
        <v>3.72</v>
      </c>
      <c r="Q125" s="7">
        <v>2376</v>
      </c>
      <c r="R125" s="7">
        <v>638</v>
      </c>
    </row>
    <row r="126" spans="3:18" ht="15" customHeight="1">
      <c r="C126" t="s">
        <v>16</v>
      </c>
      <c r="D126" s="6">
        <v>17.91</v>
      </c>
      <c r="E126" s="7">
        <v>8128</v>
      </c>
      <c r="F126" s="7">
        <v>454</v>
      </c>
      <c r="H126" s="6">
        <v>37.02</v>
      </c>
      <c r="I126" s="7">
        <v>21801</v>
      </c>
      <c r="J126" s="7">
        <v>589</v>
      </c>
      <c r="L126" s="6">
        <v>33.95</v>
      </c>
      <c r="M126" s="7">
        <v>18901</v>
      </c>
      <c r="N126" s="7">
        <v>557</v>
      </c>
      <c r="P126" s="6">
        <v>33.38</v>
      </c>
      <c r="Q126" s="7">
        <v>17642</v>
      </c>
      <c r="R126" s="7">
        <v>529</v>
      </c>
    </row>
    <row r="127" spans="8:18" ht="15" customHeight="1">
      <c r="H127" s="6"/>
      <c r="I127" s="7"/>
      <c r="J127" s="7"/>
      <c r="L127" s="6"/>
      <c r="M127" s="7"/>
      <c r="N127" s="7"/>
      <c r="P127" s="6"/>
      <c r="Q127" s="7"/>
      <c r="R127" s="7"/>
    </row>
    <row r="128" spans="2:18" ht="15" customHeight="1">
      <c r="B128" t="s">
        <v>124</v>
      </c>
      <c r="C128" t="s">
        <v>16</v>
      </c>
      <c r="D128" s="6">
        <v>152.24</v>
      </c>
      <c r="E128" s="7">
        <v>95729</v>
      </c>
      <c r="F128" s="8">
        <v>629</v>
      </c>
      <c r="H128" s="6">
        <v>305.48</v>
      </c>
      <c r="I128" s="7">
        <v>165655</v>
      </c>
      <c r="J128" s="7">
        <v>542</v>
      </c>
      <c r="L128" s="6">
        <v>287.25</v>
      </c>
      <c r="M128" s="7">
        <v>147959</v>
      </c>
      <c r="N128" s="7">
        <v>515</v>
      </c>
      <c r="P128" s="6">
        <v>280.38</v>
      </c>
      <c r="Q128" s="7">
        <v>143319</v>
      </c>
      <c r="R128" s="7">
        <v>511</v>
      </c>
    </row>
    <row r="129" spans="4:18" ht="12.75">
      <c r="D129" s="6"/>
      <c r="E129" s="7"/>
      <c r="F129" s="7"/>
      <c r="H129" s="6"/>
      <c r="I129" s="7"/>
      <c r="J129" s="7"/>
      <c r="K129" s="7"/>
      <c r="L129" s="6"/>
      <c r="M129" s="7"/>
      <c r="N129" s="7"/>
      <c r="P129" s="6"/>
      <c r="Q129" s="6"/>
      <c r="R129" s="7"/>
    </row>
    <row r="130" spans="4:18" ht="12.75">
      <c r="D130" s="6"/>
      <c r="E130" s="7"/>
      <c r="F130" s="7"/>
      <c r="H130" s="6"/>
      <c r="I130" s="7"/>
      <c r="J130" s="7"/>
      <c r="K130" s="7"/>
      <c r="L130" s="6"/>
      <c r="M130" s="7"/>
      <c r="N130" s="7"/>
      <c r="P130" s="6"/>
      <c r="Q130" s="6"/>
      <c r="R130" s="7"/>
    </row>
    <row r="131" spans="8:18" ht="12.75">
      <c r="H131" s="6"/>
      <c r="L131" s="6"/>
      <c r="M131" s="7"/>
      <c r="N131" s="7"/>
      <c r="P131" s="6"/>
      <c r="Q131" s="7"/>
      <c r="R131" s="7"/>
    </row>
    <row r="132" spans="2:18" ht="12.75">
      <c r="B132" t="s">
        <v>125</v>
      </c>
      <c r="L132" s="6"/>
      <c r="M132" s="7"/>
      <c r="N132" s="7"/>
      <c r="Q132" s="7"/>
      <c r="R132" s="7"/>
    </row>
    <row r="133" spans="12:18" ht="12.75">
      <c r="L133" s="6"/>
      <c r="M133" s="7"/>
      <c r="N133" s="7"/>
      <c r="Q133" s="7"/>
      <c r="R133" s="7"/>
    </row>
    <row r="134" spans="2:14" ht="12.75">
      <c r="B134" s="9" t="s">
        <v>126</v>
      </c>
      <c r="L134" s="6"/>
      <c r="M134" s="7"/>
      <c r="N134" s="7"/>
    </row>
    <row r="135" spans="2:14" ht="12.75">
      <c r="B135" s="9" t="s">
        <v>127</v>
      </c>
      <c r="L135" s="6"/>
      <c r="M135" s="7"/>
      <c r="N135" s="7"/>
    </row>
    <row r="136" spans="12:14" ht="12.75">
      <c r="L136" s="6"/>
      <c r="M136" s="7"/>
      <c r="N136" s="7"/>
    </row>
    <row r="137" spans="2:14" ht="12.75">
      <c r="B137" t="s">
        <v>166</v>
      </c>
      <c r="L137" s="6"/>
      <c r="M137" s="7"/>
      <c r="N137" s="7"/>
    </row>
    <row r="138" spans="2:14" ht="12.75">
      <c r="B138" t="s">
        <v>165</v>
      </c>
      <c r="L138" s="6"/>
      <c r="M138" s="7"/>
      <c r="N138" s="7"/>
    </row>
    <row r="139" spans="2:14" ht="12.75">
      <c r="B139" t="s">
        <v>134</v>
      </c>
      <c r="L139" s="6"/>
      <c r="M139" s="7"/>
      <c r="N139" s="7"/>
    </row>
    <row r="140" ht="12.75">
      <c r="L140" s="6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3/6/03.
FHDA IR*P RBB - 3/10/03
FH 5-yr WSCH FTEF Prod by Term.xls&amp;R&amp;8Page &amp;P of &amp;N</oddFooter>
  </headerFooter>
  <rowBreaks count="3" manualBreakCount="3">
    <brk id="41" min="1" max="17" man="1"/>
    <brk id="74" min="1" max="17" man="1"/>
    <brk id="108" min="1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6" customWidth="1"/>
    <col min="5" max="5" width="9.28125" style="0" customWidth="1"/>
    <col min="6" max="6" width="7.7109375" style="7" customWidth="1"/>
    <col min="7" max="7" width="2.7109375" style="0" customWidth="1"/>
    <col min="8" max="8" width="9.28125" style="6" customWidth="1"/>
    <col min="9" max="9" width="10.421875" style="7" customWidth="1"/>
    <col min="10" max="10" width="7.7109375" style="0" customWidth="1"/>
    <col min="11" max="11" width="2.7109375" style="0" customWidth="1"/>
    <col min="12" max="12" width="9.28125" style="6" customWidth="1"/>
    <col min="13" max="13" width="9.28125" style="0" customWidth="1"/>
    <col min="14" max="14" width="7.7109375" style="0" customWidth="1"/>
    <col min="15" max="15" width="2.7109375" style="0" customWidth="1"/>
    <col min="16" max="16" width="9.28125" style="6" customWidth="1"/>
    <col min="17" max="17" width="9.28125" style="0" customWidth="1"/>
    <col min="18" max="18" width="7.7109375" style="0" customWidth="1"/>
    <col min="20" max="20" width="13.28125" style="0" customWidth="1"/>
    <col min="21" max="21" width="29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181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ht="12.75">
      <c r="A4" s="28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23" t="s">
        <v>3</v>
      </c>
      <c r="E6" s="3" t="s">
        <v>4</v>
      </c>
      <c r="F6" s="17" t="s">
        <v>5</v>
      </c>
      <c r="G6" s="3"/>
      <c r="H6" s="23" t="s">
        <v>3</v>
      </c>
      <c r="I6" s="17" t="s">
        <v>4</v>
      </c>
      <c r="J6" s="3" t="s">
        <v>5</v>
      </c>
      <c r="K6" s="3"/>
      <c r="L6" s="23" t="s">
        <v>3</v>
      </c>
      <c r="M6" s="3" t="s">
        <v>4</v>
      </c>
      <c r="N6" s="3" t="s">
        <v>5</v>
      </c>
      <c r="O6" s="3"/>
      <c r="P6" s="2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24"/>
      <c r="E7" s="5"/>
      <c r="F7" s="18"/>
      <c r="G7" s="5"/>
      <c r="O7" s="5"/>
      <c r="P7" s="24"/>
      <c r="Q7" s="5"/>
      <c r="R7" s="5"/>
    </row>
    <row r="8" spans="2:18" ht="15" customHeight="1">
      <c r="B8" t="s">
        <v>6</v>
      </c>
      <c r="C8" t="s">
        <v>7</v>
      </c>
      <c r="D8" s="6">
        <v>3.87</v>
      </c>
      <c r="E8" s="7">
        <v>2702</v>
      </c>
      <c r="F8">
        <v>698</v>
      </c>
      <c r="H8" s="6">
        <v>4.5</v>
      </c>
      <c r="I8" s="7">
        <v>2923</v>
      </c>
      <c r="J8">
        <v>650</v>
      </c>
      <c r="L8" s="6">
        <v>4.7</v>
      </c>
      <c r="M8" s="7">
        <v>2931</v>
      </c>
      <c r="N8">
        <v>624</v>
      </c>
      <c r="P8" s="6">
        <v>5.12</v>
      </c>
      <c r="Q8" s="7">
        <v>3010</v>
      </c>
      <c r="R8">
        <v>588</v>
      </c>
    </row>
    <row r="9" spans="2:18" ht="15" customHeight="1">
      <c r="B9" t="s">
        <v>8</v>
      </c>
      <c r="C9" t="s">
        <v>9</v>
      </c>
      <c r="D9" s="6">
        <v>7.14</v>
      </c>
      <c r="E9" s="7">
        <v>3290</v>
      </c>
      <c r="F9">
        <v>461</v>
      </c>
      <c r="H9" s="6">
        <v>9.47</v>
      </c>
      <c r="I9" s="7">
        <v>5508</v>
      </c>
      <c r="J9">
        <v>582</v>
      </c>
      <c r="L9" s="6">
        <v>10.71</v>
      </c>
      <c r="M9" s="7">
        <v>6029</v>
      </c>
      <c r="N9">
        <v>563</v>
      </c>
      <c r="P9" s="6">
        <v>11.36</v>
      </c>
      <c r="Q9" s="7">
        <v>7338</v>
      </c>
      <c r="R9">
        <v>646</v>
      </c>
    </row>
    <row r="10" spans="3:18" ht="15" customHeight="1">
      <c r="C10" t="s">
        <v>10</v>
      </c>
      <c r="D10" s="6">
        <v>0.15</v>
      </c>
      <c r="E10">
        <v>9</v>
      </c>
      <c r="F10">
        <v>62</v>
      </c>
      <c r="H10" s="6">
        <v>0.15</v>
      </c>
      <c r="I10">
        <v>111</v>
      </c>
      <c r="J10">
        <v>740</v>
      </c>
      <c r="L10" s="6">
        <v>0.15</v>
      </c>
      <c r="M10">
        <v>84</v>
      </c>
      <c r="N10">
        <v>560</v>
      </c>
      <c r="P10" s="6">
        <v>0.15</v>
      </c>
      <c r="Q10">
        <v>90</v>
      </c>
      <c r="R10">
        <v>600</v>
      </c>
    </row>
    <row r="11" spans="3:18" ht="15" customHeight="1">
      <c r="C11" t="s">
        <v>11</v>
      </c>
      <c r="D11" s="6">
        <v>0.5</v>
      </c>
      <c r="E11">
        <v>39</v>
      </c>
      <c r="F11">
        <v>78</v>
      </c>
      <c r="H11" s="6">
        <v>1.51</v>
      </c>
      <c r="I11">
        <v>192</v>
      </c>
      <c r="J11">
        <v>127</v>
      </c>
      <c r="L11" s="6">
        <v>1.81</v>
      </c>
      <c r="M11">
        <v>474</v>
      </c>
      <c r="N11">
        <v>262</v>
      </c>
      <c r="P11" s="6">
        <v>1.76</v>
      </c>
      <c r="Q11">
        <v>366</v>
      </c>
      <c r="R11">
        <v>208</v>
      </c>
    </row>
    <row r="12" spans="3:18" ht="15" customHeight="1">
      <c r="C12" t="s">
        <v>12</v>
      </c>
      <c r="D12" s="6">
        <v>0.65</v>
      </c>
      <c r="E12">
        <v>311</v>
      </c>
      <c r="F12" s="1">
        <v>475</v>
      </c>
      <c r="H12" s="6">
        <v>4.33</v>
      </c>
      <c r="I12" s="7">
        <v>1698</v>
      </c>
      <c r="J12">
        <v>392</v>
      </c>
      <c r="L12" s="6">
        <v>4.33</v>
      </c>
      <c r="M12" s="7">
        <v>1713</v>
      </c>
      <c r="N12">
        <v>396</v>
      </c>
      <c r="P12" s="6">
        <v>4.33</v>
      </c>
      <c r="Q12" s="7">
        <v>1758</v>
      </c>
      <c r="R12">
        <v>406</v>
      </c>
    </row>
    <row r="13" spans="3:18" ht="15" customHeight="1">
      <c r="C13" t="s">
        <v>13</v>
      </c>
      <c r="D13" s="6">
        <v>0.4</v>
      </c>
      <c r="E13">
        <v>259</v>
      </c>
      <c r="F13">
        <v>646</v>
      </c>
      <c r="H13" s="6">
        <v>1.23</v>
      </c>
      <c r="I13">
        <v>748</v>
      </c>
      <c r="J13">
        <v>610</v>
      </c>
      <c r="L13" s="6">
        <v>1.16</v>
      </c>
      <c r="M13">
        <v>713</v>
      </c>
      <c r="N13">
        <v>615</v>
      </c>
      <c r="P13" s="6">
        <v>1.05</v>
      </c>
      <c r="Q13">
        <v>649</v>
      </c>
      <c r="R13">
        <v>618</v>
      </c>
    </row>
    <row r="14" spans="3:18" ht="15" customHeight="1">
      <c r="C14" t="s">
        <v>180</v>
      </c>
      <c r="D14" s="6">
        <v>0</v>
      </c>
      <c r="E14">
        <v>0</v>
      </c>
      <c r="F14" s="1" t="s">
        <v>15</v>
      </c>
      <c r="H14" s="6">
        <v>0</v>
      </c>
      <c r="I14">
        <v>0</v>
      </c>
      <c r="J14" s="1" t="s">
        <v>15</v>
      </c>
      <c r="L14" s="6">
        <v>0</v>
      </c>
      <c r="M14">
        <v>24</v>
      </c>
      <c r="N14" s="1" t="s">
        <v>15</v>
      </c>
      <c r="P14" s="6">
        <v>0</v>
      </c>
      <c r="Q14">
        <v>0</v>
      </c>
      <c r="R14" s="1" t="s">
        <v>15</v>
      </c>
    </row>
    <row r="15" spans="3:18" ht="15" customHeight="1">
      <c r="C15" t="s">
        <v>14</v>
      </c>
      <c r="D15" s="6">
        <v>0.36</v>
      </c>
      <c r="E15" s="7">
        <v>147</v>
      </c>
      <c r="F15" s="7">
        <v>402</v>
      </c>
      <c r="H15" s="6">
        <v>1.1</v>
      </c>
      <c r="I15">
        <v>345</v>
      </c>
      <c r="J15">
        <v>314</v>
      </c>
      <c r="L15" s="6">
        <v>1.37</v>
      </c>
      <c r="M15">
        <v>317</v>
      </c>
      <c r="N15">
        <v>232</v>
      </c>
      <c r="P15" s="6">
        <v>1.47</v>
      </c>
      <c r="Q15">
        <v>461</v>
      </c>
      <c r="R15">
        <v>314</v>
      </c>
    </row>
    <row r="16" spans="3:18" ht="15" customHeight="1">
      <c r="C16" t="s">
        <v>16</v>
      </c>
      <c r="D16" s="6">
        <v>13.08</v>
      </c>
      <c r="E16" s="7">
        <v>6757</v>
      </c>
      <c r="F16">
        <v>517</v>
      </c>
      <c r="H16" s="6">
        <v>22.29</v>
      </c>
      <c r="I16" s="7">
        <v>11525</v>
      </c>
      <c r="J16">
        <v>517</v>
      </c>
      <c r="L16" s="6">
        <v>24.22</v>
      </c>
      <c r="M16" s="7">
        <v>12284</v>
      </c>
      <c r="N16">
        <v>507</v>
      </c>
      <c r="P16" s="6">
        <v>25.23</v>
      </c>
      <c r="Q16" s="7">
        <v>13672</v>
      </c>
      <c r="R16" s="7">
        <v>542</v>
      </c>
    </row>
    <row r="17" spans="5:18" ht="15" customHeight="1">
      <c r="E17" s="7"/>
      <c r="F17"/>
      <c r="J17" s="7"/>
      <c r="M17" s="7"/>
      <c r="N17" s="7"/>
      <c r="Q17" s="7"/>
      <c r="R17" s="7"/>
    </row>
    <row r="18" spans="2:19" ht="15" customHeight="1">
      <c r="B18" t="s">
        <v>17</v>
      </c>
      <c r="C18" t="s">
        <v>18</v>
      </c>
      <c r="D18" s="6">
        <v>0.2</v>
      </c>
      <c r="E18" s="7">
        <v>154</v>
      </c>
      <c r="F18">
        <v>771</v>
      </c>
      <c r="H18" s="6">
        <v>0.4</v>
      </c>
      <c r="I18" s="7">
        <v>375</v>
      </c>
      <c r="J18">
        <v>937</v>
      </c>
      <c r="L18" s="6">
        <v>0.4</v>
      </c>
      <c r="M18" s="7">
        <v>378</v>
      </c>
      <c r="N18">
        <v>945</v>
      </c>
      <c r="P18" s="6">
        <v>0.2</v>
      </c>
      <c r="Q18" s="7">
        <v>249</v>
      </c>
      <c r="R18" s="7">
        <v>1244</v>
      </c>
      <c r="S18" s="7"/>
    </row>
    <row r="19" spans="2:18" ht="15" customHeight="1">
      <c r="B19" t="s">
        <v>19</v>
      </c>
      <c r="C19" t="s">
        <v>20</v>
      </c>
      <c r="D19" s="6">
        <v>3.08</v>
      </c>
      <c r="E19" s="7">
        <v>2525</v>
      </c>
      <c r="F19" s="1">
        <v>820</v>
      </c>
      <c r="H19" s="6">
        <v>11.84</v>
      </c>
      <c r="I19" s="7">
        <v>9007</v>
      </c>
      <c r="J19">
        <v>761</v>
      </c>
      <c r="L19" s="6">
        <v>11.77</v>
      </c>
      <c r="M19" s="7">
        <v>8849</v>
      </c>
      <c r="N19">
        <v>752</v>
      </c>
      <c r="P19" s="6">
        <v>13.91</v>
      </c>
      <c r="Q19" s="7">
        <v>10398</v>
      </c>
      <c r="R19">
        <v>748</v>
      </c>
    </row>
    <row r="20" spans="3:18" ht="15" customHeight="1">
      <c r="C20" t="s">
        <v>21</v>
      </c>
      <c r="D20" s="6">
        <v>0</v>
      </c>
      <c r="E20" s="1">
        <v>16</v>
      </c>
      <c r="F20" s="1" t="s">
        <v>15</v>
      </c>
      <c r="H20" s="6">
        <v>1.67</v>
      </c>
      <c r="I20" s="7">
        <v>457</v>
      </c>
      <c r="J20" s="7">
        <v>274</v>
      </c>
      <c r="L20" s="6">
        <v>2.02</v>
      </c>
      <c r="M20">
        <v>478</v>
      </c>
      <c r="N20">
        <v>237</v>
      </c>
      <c r="P20" s="6">
        <v>1.68</v>
      </c>
      <c r="Q20" s="7">
        <v>605</v>
      </c>
      <c r="R20">
        <v>359</v>
      </c>
    </row>
    <row r="21" spans="3:18" ht="15" customHeight="1">
      <c r="C21" t="s">
        <v>22</v>
      </c>
      <c r="D21" s="6">
        <v>0</v>
      </c>
      <c r="E21">
        <v>0</v>
      </c>
      <c r="F21" s="1" t="s">
        <v>15</v>
      </c>
      <c r="H21" s="6">
        <v>2.12</v>
      </c>
      <c r="I21" s="7">
        <v>1015</v>
      </c>
      <c r="J21">
        <v>479</v>
      </c>
      <c r="L21" s="6">
        <v>1.63</v>
      </c>
      <c r="M21" s="7">
        <v>977</v>
      </c>
      <c r="N21">
        <v>598</v>
      </c>
      <c r="P21" s="6">
        <v>2.2</v>
      </c>
      <c r="Q21" s="7">
        <v>1028</v>
      </c>
      <c r="R21">
        <v>466</v>
      </c>
    </row>
    <row r="22" spans="3:19" ht="15" customHeight="1">
      <c r="C22" t="s">
        <v>23</v>
      </c>
      <c r="D22" s="6">
        <v>1.28</v>
      </c>
      <c r="E22" s="7">
        <v>429</v>
      </c>
      <c r="F22">
        <v>335</v>
      </c>
      <c r="H22" s="6">
        <v>4.79</v>
      </c>
      <c r="I22" s="7">
        <v>1774</v>
      </c>
      <c r="J22">
        <v>370</v>
      </c>
      <c r="L22" s="6">
        <v>4.75</v>
      </c>
      <c r="M22" s="7">
        <v>1732</v>
      </c>
      <c r="N22">
        <v>365</v>
      </c>
      <c r="P22" s="6">
        <v>4.06</v>
      </c>
      <c r="Q22" s="7">
        <v>1659</v>
      </c>
      <c r="R22">
        <v>409</v>
      </c>
      <c r="S22" s="7"/>
    </row>
    <row r="23" spans="3:19" ht="15" customHeight="1">
      <c r="C23" t="s">
        <v>155</v>
      </c>
      <c r="D23" s="6">
        <v>2.73</v>
      </c>
      <c r="E23" s="7">
        <v>1772</v>
      </c>
      <c r="F23" s="7">
        <v>648</v>
      </c>
      <c r="H23" s="6">
        <v>1.93</v>
      </c>
      <c r="I23" s="7">
        <v>1338</v>
      </c>
      <c r="J23" s="7">
        <v>693</v>
      </c>
      <c r="L23" s="6">
        <v>1.87</v>
      </c>
      <c r="M23" s="7">
        <v>1221</v>
      </c>
      <c r="N23">
        <v>654</v>
      </c>
      <c r="P23" s="6">
        <v>1.51</v>
      </c>
      <c r="Q23" s="7">
        <v>1122</v>
      </c>
      <c r="R23">
        <v>742</v>
      </c>
      <c r="S23" s="7"/>
    </row>
    <row r="24" spans="3:18" ht="15" customHeight="1">
      <c r="C24" t="s">
        <v>182</v>
      </c>
      <c r="D24" s="6">
        <v>0.92</v>
      </c>
      <c r="E24" s="7">
        <v>1267</v>
      </c>
      <c r="F24" s="7">
        <v>1382</v>
      </c>
      <c r="H24" s="6">
        <v>2.3</v>
      </c>
      <c r="I24" s="7">
        <v>1266</v>
      </c>
      <c r="J24" s="7">
        <v>551</v>
      </c>
      <c r="L24" s="6">
        <v>2.12</v>
      </c>
      <c r="M24" s="7">
        <v>1011</v>
      </c>
      <c r="N24">
        <v>477</v>
      </c>
      <c r="P24" s="6">
        <v>1.98</v>
      </c>
      <c r="Q24">
        <v>708</v>
      </c>
      <c r="R24">
        <v>357</v>
      </c>
    </row>
    <row r="25" spans="3:18" ht="15" customHeight="1">
      <c r="C25" t="s">
        <v>25</v>
      </c>
      <c r="D25" s="6">
        <v>0.84</v>
      </c>
      <c r="E25" s="7">
        <v>379</v>
      </c>
      <c r="F25">
        <v>452</v>
      </c>
      <c r="H25" s="6">
        <v>0.84</v>
      </c>
      <c r="I25" s="7">
        <v>350</v>
      </c>
      <c r="J25" s="7">
        <v>417</v>
      </c>
      <c r="L25" s="6">
        <v>0.84</v>
      </c>
      <c r="M25" s="7">
        <v>408</v>
      </c>
      <c r="N25">
        <v>486</v>
      </c>
      <c r="P25" s="6">
        <v>0.84</v>
      </c>
      <c r="Q25" s="7">
        <v>348</v>
      </c>
      <c r="R25">
        <v>414</v>
      </c>
    </row>
    <row r="26" spans="3:19" ht="15" customHeight="1">
      <c r="C26" t="s">
        <v>156</v>
      </c>
      <c r="D26" s="6">
        <v>0.44</v>
      </c>
      <c r="E26" s="7">
        <v>174</v>
      </c>
      <c r="F26">
        <v>396</v>
      </c>
      <c r="H26" s="6">
        <v>2.81</v>
      </c>
      <c r="I26" s="7">
        <v>1431</v>
      </c>
      <c r="J26">
        <v>509</v>
      </c>
      <c r="L26" s="6">
        <v>2.87</v>
      </c>
      <c r="M26" s="7">
        <v>1584</v>
      </c>
      <c r="N26">
        <v>553</v>
      </c>
      <c r="P26" s="6">
        <v>2.78</v>
      </c>
      <c r="Q26" s="7">
        <v>1444</v>
      </c>
      <c r="R26">
        <v>519</v>
      </c>
      <c r="S26" s="21"/>
    </row>
    <row r="27" spans="3:18" ht="15" customHeight="1">
      <c r="C27" t="s">
        <v>26</v>
      </c>
      <c r="D27" s="6">
        <v>0.81</v>
      </c>
      <c r="E27" s="7">
        <v>357</v>
      </c>
      <c r="F27">
        <v>441</v>
      </c>
      <c r="H27" s="6">
        <v>1.42</v>
      </c>
      <c r="I27">
        <v>887</v>
      </c>
      <c r="J27" s="7">
        <v>625</v>
      </c>
      <c r="L27" s="6">
        <v>1.62</v>
      </c>
      <c r="M27">
        <v>719</v>
      </c>
      <c r="N27">
        <v>444</v>
      </c>
      <c r="P27" s="6">
        <v>1.62</v>
      </c>
      <c r="Q27">
        <v>612</v>
      </c>
      <c r="R27">
        <v>378</v>
      </c>
    </row>
    <row r="28" spans="3:19" ht="15" customHeight="1">
      <c r="C28" t="s">
        <v>28</v>
      </c>
      <c r="D28" s="6">
        <v>0.08</v>
      </c>
      <c r="E28" s="7">
        <v>43</v>
      </c>
      <c r="F28">
        <v>518</v>
      </c>
      <c r="H28" s="6">
        <v>1.7</v>
      </c>
      <c r="I28" s="7">
        <v>943</v>
      </c>
      <c r="J28">
        <v>554</v>
      </c>
      <c r="L28" s="6">
        <v>1.7</v>
      </c>
      <c r="M28" s="7">
        <v>916</v>
      </c>
      <c r="N28">
        <v>540</v>
      </c>
      <c r="P28" s="6">
        <v>1.37</v>
      </c>
      <c r="Q28" s="7">
        <v>731</v>
      </c>
      <c r="R28">
        <v>534</v>
      </c>
      <c r="S28" s="7"/>
    </row>
    <row r="29" spans="3:18" ht="15" customHeight="1">
      <c r="C29" t="s">
        <v>29</v>
      </c>
      <c r="D29" s="6">
        <v>4.13</v>
      </c>
      <c r="E29" s="7">
        <v>2388</v>
      </c>
      <c r="F29">
        <v>579</v>
      </c>
      <c r="H29" s="6">
        <v>7.56</v>
      </c>
      <c r="I29" s="7">
        <v>4607</v>
      </c>
      <c r="J29">
        <v>609</v>
      </c>
      <c r="L29" s="6">
        <v>4.14</v>
      </c>
      <c r="M29" s="7">
        <v>2449</v>
      </c>
      <c r="N29">
        <v>591</v>
      </c>
      <c r="P29" s="6">
        <v>4.17</v>
      </c>
      <c r="Q29" s="7">
        <v>2705</v>
      </c>
      <c r="R29">
        <v>648</v>
      </c>
    </row>
    <row r="30" spans="3:19" ht="15" customHeight="1">
      <c r="C30" t="s">
        <v>31</v>
      </c>
      <c r="D30" s="6">
        <v>1.32</v>
      </c>
      <c r="E30" s="7">
        <v>826</v>
      </c>
      <c r="F30">
        <v>626</v>
      </c>
      <c r="H30" s="6">
        <v>1.45</v>
      </c>
      <c r="I30" s="7">
        <v>909</v>
      </c>
      <c r="J30" s="7">
        <v>629</v>
      </c>
      <c r="L30" s="6">
        <v>1.5</v>
      </c>
      <c r="M30" s="7">
        <v>906</v>
      </c>
      <c r="N30">
        <v>605</v>
      </c>
      <c r="P30" s="6">
        <v>1.42</v>
      </c>
      <c r="Q30" s="7">
        <v>830</v>
      </c>
      <c r="R30">
        <v>585</v>
      </c>
      <c r="S30" s="7"/>
    </row>
    <row r="31" spans="3:19" ht="15" customHeight="1">
      <c r="C31" t="s">
        <v>32</v>
      </c>
      <c r="D31" s="6">
        <v>2.36</v>
      </c>
      <c r="E31" s="7">
        <v>1494</v>
      </c>
      <c r="F31">
        <v>634</v>
      </c>
      <c r="H31" s="6">
        <v>3.26</v>
      </c>
      <c r="I31" s="7">
        <v>1998</v>
      </c>
      <c r="J31">
        <v>612</v>
      </c>
      <c r="L31" s="6">
        <v>3.42</v>
      </c>
      <c r="M31" s="7">
        <v>2449</v>
      </c>
      <c r="N31">
        <v>717</v>
      </c>
      <c r="P31" s="6">
        <v>3.68</v>
      </c>
      <c r="Q31" s="7">
        <v>2128</v>
      </c>
      <c r="R31">
        <v>579</v>
      </c>
      <c r="S31" s="14"/>
    </row>
    <row r="32" spans="3:18" ht="15" customHeight="1">
      <c r="C32" t="s">
        <v>33</v>
      </c>
      <c r="D32" s="6">
        <v>1.03</v>
      </c>
      <c r="E32" s="7">
        <v>465</v>
      </c>
      <c r="F32">
        <v>450</v>
      </c>
      <c r="H32" s="6">
        <v>2.88</v>
      </c>
      <c r="I32" s="7">
        <v>1566</v>
      </c>
      <c r="J32" s="7">
        <v>544</v>
      </c>
      <c r="L32" s="6">
        <v>2.6</v>
      </c>
      <c r="M32" s="7">
        <v>1514</v>
      </c>
      <c r="N32">
        <v>582</v>
      </c>
      <c r="P32" s="6">
        <v>2.69</v>
      </c>
      <c r="Q32" s="7">
        <v>1615</v>
      </c>
      <c r="R32">
        <v>600</v>
      </c>
    </row>
    <row r="33" spans="3:19" ht="15" customHeight="1">
      <c r="C33" t="s">
        <v>34</v>
      </c>
      <c r="D33" s="6">
        <v>1.08</v>
      </c>
      <c r="E33" s="7">
        <v>353</v>
      </c>
      <c r="F33">
        <v>326</v>
      </c>
      <c r="H33" s="6">
        <v>3.34</v>
      </c>
      <c r="I33" s="7">
        <v>2088</v>
      </c>
      <c r="J33" s="7">
        <v>626</v>
      </c>
      <c r="L33" s="6">
        <v>3.25</v>
      </c>
      <c r="M33" s="7">
        <v>1842</v>
      </c>
      <c r="N33">
        <v>566</v>
      </c>
      <c r="P33" s="6">
        <v>2.99</v>
      </c>
      <c r="Q33" s="7">
        <v>2644</v>
      </c>
      <c r="R33">
        <v>886</v>
      </c>
      <c r="S33" s="7"/>
    </row>
    <row r="34" spans="3:19" ht="15" customHeight="1">
      <c r="C34" t="s">
        <v>16</v>
      </c>
      <c r="D34" s="6">
        <v>20.3</v>
      </c>
      <c r="E34" s="7">
        <v>12644</v>
      </c>
      <c r="F34">
        <v>623</v>
      </c>
      <c r="H34" s="6">
        <v>50.3</v>
      </c>
      <c r="I34" s="7">
        <v>30009</v>
      </c>
      <c r="J34" s="7">
        <v>597</v>
      </c>
      <c r="L34" s="6">
        <v>46.48</v>
      </c>
      <c r="M34" s="7">
        <v>27433</v>
      </c>
      <c r="N34">
        <v>590</v>
      </c>
      <c r="P34" s="6">
        <v>47.1</v>
      </c>
      <c r="Q34" s="7">
        <v>28823</v>
      </c>
      <c r="R34">
        <v>612</v>
      </c>
      <c r="S34" s="7"/>
    </row>
    <row r="35" spans="5:19" ht="15" customHeight="1">
      <c r="E35" s="7"/>
      <c r="F35"/>
      <c r="J35" s="7"/>
      <c r="M35" s="7"/>
      <c r="N35" s="7"/>
      <c r="Q35" s="7"/>
      <c r="R35" s="7"/>
      <c r="S35" s="7"/>
    </row>
    <row r="36" spans="2:18" ht="15" customHeight="1">
      <c r="B36" t="s">
        <v>35</v>
      </c>
      <c r="C36" t="s">
        <v>36</v>
      </c>
      <c r="D36" s="6">
        <v>2.5</v>
      </c>
      <c r="E36" s="7">
        <v>1075</v>
      </c>
      <c r="F36">
        <v>430</v>
      </c>
      <c r="H36" s="6">
        <v>7.53</v>
      </c>
      <c r="I36" s="7">
        <v>3900</v>
      </c>
      <c r="J36" s="7">
        <v>518</v>
      </c>
      <c r="L36" s="6">
        <v>7.03</v>
      </c>
      <c r="M36" s="7">
        <v>3654</v>
      </c>
      <c r="N36">
        <v>520</v>
      </c>
      <c r="P36" s="6">
        <v>7.07</v>
      </c>
      <c r="Q36" s="7">
        <v>3600</v>
      </c>
      <c r="R36">
        <v>509</v>
      </c>
    </row>
    <row r="37" spans="2:18" ht="15" customHeight="1">
      <c r="B37" t="s">
        <v>37</v>
      </c>
      <c r="C37" t="s">
        <v>38</v>
      </c>
      <c r="D37" s="6">
        <v>0</v>
      </c>
      <c r="E37">
        <v>0</v>
      </c>
      <c r="F37" s="1" t="s">
        <v>15</v>
      </c>
      <c r="H37" s="6">
        <v>0</v>
      </c>
      <c r="I37">
        <v>0</v>
      </c>
      <c r="J37" s="1" t="s">
        <v>15</v>
      </c>
      <c r="L37" s="6">
        <v>0</v>
      </c>
      <c r="M37">
        <v>0</v>
      </c>
      <c r="N37" s="1" t="s">
        <v>15</v>
      </c>
      <c r="P37" s="6">
        <v>0.15</v>
      </c>
      <c r="Q37" s="7">
        <v>80</v>
      </c>
      <c r="R37">
        <v>533</v>
      </c>
    </row>
    <row r="38" spans="3:18" ht="15" customHeight="1">
      <c r="C38" t="s">
        <v>39</v>
      </c>
      <c r="D38" s="6">
        <v>1.8</v>
      </c>
      <c r="E38">
        <v>971</v>
      </c>
      <c r="F38">
        <v>539</v>
      </c>
      <c r="H38" s="6">
        <v>2.7</v>
      </c>
      <c r="I38" s="7">
        <v>1396</v>
      </c>
      <c r="J38" s="7">
        <v>517</v>
      </c>
      <c r="L38" s="6">
        <v>2.4</v>
      </c>
      <c r="M38" s="7">
        <v>1116</v>
      </c>
      <c r="N38">
        <v>465</v>
      </c>
      <c r="P38" s="6">
        <v>2.7</v>
      </c>
      <c r="Q38" s="7">
        <v>1144</v>
      </c>
      <c r="R38">
        <v>424</v>
      </c>
    </row>
    <row r="39" spans="3:18" ht="15" customHeight="1">
      <c r="C39" t="s">
        <v>41</v>
      </c>
      <c r="D39" s="6">
        <v>0.83</v>
      </c>
      <c r="E39">
        <v>521</v>
      </c>
      <c r="F39">
        <v>626</v>
      </c>
      <c r="H39" s="6">
        <v>3.94</v>
      </c>
      <c r="I39" s="7">
        <v>2025</v>
      </c>
      <c r="J39">
        <v>513</v>
      </c>
      <c r="L39" s="6">
        <v>2.4</v>
      </c>
      <c r="M39" s="7">
        <v>1387</v>
      </c>
      <c r="N39">
        <v>578</v>
      </c>
      <c r="P39" s="6">
        <v>3.88</v>
      </c>
      <c r="Q39" s="7">
        <v>1779</v>
      </c>
      <c r="R39">
        <v>458</v>
      </c>
    </row>
    <row r="40" spans="3:18" ht="15" customHeight="1">
      <c r="C40" t="s">
        <v>42</v>
      </c>
      <c r="D40" s="6">
        <v>0.83</v>
      </c>
      <c r="E40">
        <v>359</v>
      </c>
      <c r="F40">
        <v>432</v>
      </c>
      <c r="H40" s="6">
        <v>2.56</v>
      </c>
      <c r="I40" s="7">
        <v>1223</v>
      </c>
      <c r="J40">
        <v>477</v>
      </c>
      <c r="L40" s="6">
        <v>1.79</v>
      </c>
      <c r="M40" s="7">
        <v>1204</v>
      </c>
      <c r="N40">
        <v>672</v>
      </c>
      <c r="P40" s="6">
        <v>2.27</v>
      </c>
      <c r="Q40" s="7">
        <v>1080</v>
      </c>
      <c r="R40">
        <v>476</v>
      </c>
    </row>
    <row r="41" spans="3:18" ht="15" customHeight="1">
      <c r="C41" t="s">
        <v>43</v>
      </c>
      <c r="D41" s="6">
        <v>2</v>
      </c>
      <c r="E41" s="7">
        <v>1555</v>
      </c>
      <c r="F41">
        <v>777</v>
      </c>
      <c r="H41" s="6">
        <v>4.52</v>
      </c>
      <c r="I41" s="7">
        <v>3457</v>
      </c>
      <c r="J41">
        <v>765</v>
      </c>
      <c r="L41" s="6">
        <v>4.12</v>
      </c>
      <c r="M41" s="7">
        <v>3159</v>
      </c>
      <c r="N41">
        <v>767</v>
      </c>
      <c r="P41" s="6">
        <v>3.95</v>
      </c>
      <c r="Q41" s="7">
        <v>3098</v>
      </c>
      <c r="R41">
        <v>784</v>
      </c>
    </row>
    <row r="42" spans="3:18" ht="15" customHeight="1">
      <c r="C42" t="s">
        <v>44</v>
      </c>
      <c r="D42" s="6">
        <v>0.4</v>
      </c>
      <c r="E42">
        <v>160</v>
      </c>
      <c r="F42">
        <v>401</v>
      </c>
      <c r="H42" s="6">
        <v>0.3</v>
      </c>
      <c r="I42" s="7">
        <v>32</v>
      </c>
      <c r="J42">
        <v>107</v>
      </c>
      <c r="L42" s="6">
        <v>0</v>
      </c>
      <c r="M42">
        <v>0</v>
      </c>
      <c r="N42" s="1" t="s">
        <v>15</v>
      </c>
      <c r="P42" s="6">
        <v>0</v>
      </c>
      <c r="Q42">
        <v>0</v>
      </c>
      <c r="R42" s="1" t="s">
        <v>15</v>
      </c>
    </row>
    <row r="43" spans="3:18" ht="15" customHeight="1">
      <c r="C43" t="s">
        <v>45</v>
      </c>
      <c r="D43" s="6">
        <v>1.27</v>
      </c>
      <c r="E43">
        <v>728</v>
      </c>
      <c r="F43">
        <v>575</v>
      </c>
      <c r="H43" s="6">
        <v>2.2</v>
      </c>
      <c r="I43" s="7">
        <v>1197</v>
      </c>
      <c r="J43">
        <v>544</v>
      </c>
      <c r="L43" s="6">
        <v>2.67</v>
      </c>
      <c r="M43" s="7">
        <v>1235</v>
      </c>
      <c r="N43">
        <v>463</v>
      </c>
      <c r="P43" s="6">
        <v>3.05</v>
      </c>
      <c r="Q43" s="7">
        <v>1327</v>
      </c>
      <c r="R43">
        <v>435</v>
      </c>
    </row>
    <row r="44" spans="3:18" ht="15" customHeight="1">
      <c r="C44" t="s">
        <v>46</v>
      </c>
      <c r="D44" s="6">
        <v>3.5</v>
      </c>
      <c r="E44" s="7">
        <v>1789</v>
      </c>
      <c r="F44">
        <v>511</v>
      </c>
      <c r="H44" s="6">
        <v>6.3</v>
      </c>
      <c r="I44" s="7">
        <v>3488</v>
      </c>
      <c r="J44">
        <v>554</v>
      </c>
      <c r="L44" s="6">
        <v>6.3</v>
      </c>
      <c r="M44" s="7">
        <v>2934</v>
      </c>
      <c r="N44">
        <v>466</v>
      </c>
      <c r="P44" s="6">
        <v>4.87</v>
      </c>
      <c r="Q44" s="7">
        <v>2684</v>
      </c>
      <c r="R44">
        <v>552</v>
      </c>
    </row>
    <row r="45" spans="3:18" ht="15" customHeight="1">
      <c r="C45" t="s">
        <v>183</v>
      </c>
      <c r="D45" s="6">
        <v>0</v>
      </c>
      <c r="E45">
        <v>0</v>
      </c>
      <c r="F45" s="1" t="s">
        <v>15</v>
      </c>
      <c r="H45" s="6">
        <v>0</v>
      </c>
      <c r="I45" s="7">
        <v>8</v>
      </c>
      <c r="J45" s="1" t="s">
        <v>15</v>
      </c>
      <c r="L45" s="6">
        <v>0</v>
      </c>
      <c r="M45" s="7">
        <v>0</v>
      </c>
      <c r="N45" s="1" t="s">
        <v>15</v>
      </c>
      <c r="P45" s="6">
        <v>0</v>
      </c>
      <c r="Q45" s="7">
        <v>8</v>
      </c>
      <c r="R45" s="1" t="s">
        <v>15</v>
      </c>
    </row>
    <row r="46" spans="2:18" ht="15" customHeight="1">
      <c r="B46" t="s">
        <v>35</v>
      </c>
      <c r="C46" t="s">
        <v>47</v>
      </c>
      <c r="D46" s="6">
        <v>1.57</v>
      </c>
      <c r="E46">
        <v>771</v>
      </c>
      <c r="F46">
        <v>492</v>
      </c>
      <c r="H46" s="6">
        <v>2.87</v>
      </c>
      <c r="I46" s="7">
        <v>1337</v>
      </c>
      <c r="J46">
        <v>466</v>
      </c>
      <c r="L46" s="6">
        <v>2.87</v>
      </c>
      <c r="M46" s="7">
        <v>1069</v>
      </c>
      <c r="N46">
        <v>373</v>
      </c>
      <c r="P46" s="6">
        <v>3.17</v>
      </c>
      <c r="Q46" s="7">
        <v>1378</v>
      </c>
      <c r="R46">
        <v>435</v>
      </c>
    </row>
    <row r="47" spans="2:18" ht="15" customHeight="1">
      <c r="B47" t="s">
        <v>37</v>
      </c>
      <c r="C47" t="s">
        <v>48</v>
      </c>
      <c r="D47" s="6">
        <v>1.33</v>
      </c>
      <c r="E47" s="7">
        <v>807</v>
      </c>
      <c r="F47">
        <v>605</v>
      </c>
      <c r="H47" s="6">
        <v>3.08</v>
      </c>
      <c r="I47" s="7">
        <v>1466</v>
      </c>
      <c r="J47">
        <v>475</v>
      </c>
      <c r="L47" s="6">
        <v>2.88</v>
      </c>
      <c r="M47" s="7">
        <v>1323</v>
      </c>
      <c r="N47">
        <v>459</v>
      </c>
      <c r="P47" s="6">
        <v>3.42</v>
      </c>
      <c r="Q47" s="7">
        <v>1396</v>
      </c>
      <c r="R47">
        <v>409</v>
      </c>
    </row>
    <row r="48" spans="2:18" ht="15" customHeight="1">
      <c r="B48" t="s">
        <v>135</v>
      </c>
      <c r="C48" t="s">
        <v>49</v>
      </c>
      <c r="D48" s="6">
        <v>2.98</v>
      </c>
      <c r="E48" s="7">
        <v>1876</v>
      </c>
      <c r="F48">
        <v>629</v>
      </c>
      <c r="H48" s="6">
        <v>6.7</v>
      </c>
      <c r="I48" s="7">
        <v>4178</v>
      </c>
      <c r="J48" s="7">
        <v>624</v>
      </c>
      <c r="L48" s="6">
        <v>5.7</v>
      </c>
      <c r="M48" s="7">
        <v>2999</v>
      </c>
      <c r="N48" s="7">
        <v>526</v>
      </c>
      <c r="P48" s="6">
        <v>5.77</v>
      </c>
      <c r="Q48" s="7">
        <v>3052</v>
      </c>
      <c r="R48" s="7">
        <v>529</v>
      </c>
    </row>
    <row r="49" spans="3:19" ht="15" customHeight="1">
      <c r="C49" t="s">
        <v>50</v>
      </c>
      <c r="D49" s="6">
        <v>0.53</v>
      </c>
      <c r="E49">
        <v>321</v>
      </c>
      <c r="F49" s="1">
        <v>601</v>
      </c>
      <c r="H49" s="6">
        <v>1.87</v>
      </c>
      <c r="I49" s="7">
        <v>948</v>
      </c>
      <c r="J49">
        <v>508</v>
      </c>
      <c r="L49" s="6">
        <v>1.07</v>
      </c>
      <c r="M49" s="7">
        <v>576</v>
      </c>
      <c r="N49">
        <v>540</v>
      </c>
      <c r="P49" s="6">
        <v>0.8</v>
      </c>
      <c r="Q49" s="7">
        <v>384</v>
      </c>
      <c r="R49">
        <v>480</v>
      </c>
      <c r="S49" s="14"/>
    </row>
    <row r="50" spans="3:18" ht="15" customHeight="1">
      <c r="C50" t="s">
        <v>51</v>
      </c>
      <c r="D50" s="6">
        <v>0</v>
      </c>
      <c r="E50">
        <v>85</v>
      </c>
      <c r="F50" s="1" t="s">
        <v>15</v>
      </c>
      <c r="H50" s="6">
        <v>0.33</v>
      </c>
      <c r="I50">
        <v>722</v>
      </c>
      <c r="J50" s="7">
        <v>2167</v>
      </c>
      <c r="L50" s="6">
        <v>0.3</v>
      </c>
      <c r="M50">
        <v>683</v>
      </c>
      <c r="N50" s="7">
        <v>2276</v>
      </c>
      <c r="P50" s="6">
        <v>0.3</v>
      </c>
      <c r="Q50">
        <v>441</v>
      </c>
      <c r="R50" s="7">
        <v>1470</v>
      </c>
    </row>
    <row r="51" spans="3:18" ht="15" customHeight="1">
      <c r="C51" t="s">
        <v>52</v>
      </c>
      <c r="D51" s="6">
        <v>1.72</v>
      </c>
      <c r="E51">
        <v>925</v>
      </c>
      <c r="F51">
        <v>539</v>
      </c>
      <c r="H51" s="6">
        <v>4.53</v>
      </c>
      <c r="I51" s="7">
        <v>2363</v>
      </c>
      <c r="J51">
        <v>521</v>
      </c>
      <c r="L51" s="6">
        <v>4.37</v>
      </c>
      <c r="M51" s="7">
        <v>1824</v>
      </c>
      <c r="N51">
        <v>418</v>
      </c>
      <c r="P51" s="6">
        <v>4.47</v>
      </c>
      <c r="Q51" s="7">
        <v>1900</v>
      </c>
      <c r="R51">
        <v>425</v>
      </c>
    </row>
    <row r="52" spans="3:18" ht="15" customHeight="1">
      <c r="C52" t="s">
        <v>53</v>
      </c>
      <c r="D52" s="6">
        <v>0.82</v>
      </c>
      <c r="E52">
        <v>411</v>
      </c>
      <c r="F52">
        <v>500</v>
      </c>
      <c r="H52" s="6">
        <v>1.69</v>
      </c>
      <c r="I52">
        <v>835</v>
      </c>
      <c r="J52" s="7">
        <v>494</v>
      </c>
      <c r="L52" s="6">
        <v>2.52</v>
      </c>
      <c r="M52">
        <v>967</v>
      </c>
      <c r="N52">
        <v>384</v>
      </c>
      <c r="P52" s="6">
        <v>2.47</v>
      </c>
      <c r="Q52">
        <v>958</v>
      </c>
      <c r="R52">
        <v>388</v>
      </c>
    </row>
    <row r="53" spans="3:18" ht="15" customHeight="1">
      <c r="C53" t="s">
        <v>54</v>
      </c>
      <c r="D53" s="6">
        <v>0.3</v>
      </c>
      <c r="E53" s="7">
        <v>197</v>
      </c>
      <c r="F53">
        <v>657</v>
      </c>
      <c r="H53" s="6">
        <v>0.6</v>
      </c>
      <c r="I53">
        <v>273</v>
      </c>
      <c r="J53">
        <v>455</v>
      </c>
      <c r="L53" s="6">
        <v>0.6</v>
      </c>
      <c r="M53">
        <v>297</v>
      </c>
      <c r="N53">
        <v>495</v>
      </c>
      <c r="P53" s="6">
        <v>0.4</v>
      </c>
      <c r="Q53">
        <v>265</v>
      </c>
      <c r="R53">
        <v>663</v>
      </c>
    </row>
    <row r="54" spans="3:18" ht="15" customHeight="1">
      <c r="C54" t="s">
        <v>16</v>
      </c>
      <c r="D54" s="6">
        <v>22.39</v>
      </c>
      <c r="E54" s="7">
        <v>12551</v>
      </c>
      <c r="F54" s="7">
        <v>561</v>
      </c>
      <c r="H54" s="6">
        <v>51.73</v>
      </c>
      <c r="I54" s="7">
        <v>28848</v>
      </c>
      <c r="J54">
        <v>558</v>
      </c>
      <c r="L54" s="6">
        <v>47.01</v>
      </c>
      <c r="M54" s="7">
        <v>24426</v>
      </c>
      <c r="N54">
        <v>520</v>
      </c>
      <c r="P54" s="6">
        <v>48.72</v>
      </c>
      <c r="Q54" s="7">
        <v>24575</v>
      </c>
      <c r="R54">
        <v>504</v>
      </c>
    </row>
    <row r="55" spans="5:18" ht="15" customHeight="1">
      <c r="E55" s="7"/>
      <c r="J55" s="7"/>
      <c r="M55" s="7"/>
      <c r="N55" s="7"/>
      <c r="Q55" s="7"/>
      <c r="R55" s="7"/>
    </row>
    <row r="56" spans="2:18" ht="15" customHeight="1">
      <c r="B56" t="s">
        <v>55</v>
      </c>
      <c r="C56" t="s">
        <v>56</v>
      </c>
      <c r="D56" s="6">
        <v>0</v>
      </c>
      <c r="E56" s="7">
        <v>1037</v>
      </c>
      <c r="F56" s="1" t="s">
        <v>15</v>
      </c>
      <c r="H56" s="6">
        <v>0.36</v>
      </c>
      <c r="I56" s="7">
        <v>600</v>
      </c>
      <c r="J56" s="7">
        <v>1690</v>
      </c>
      <c r="L56" s="6">
        <v>0.36</v>
      </c>
      <c r="M56" s="7">
        <v>354</v>
      </c>
      <c r="N56">
        <v>997</v>
      </c>
      <c r="P56" s="6">
        <v>0.36</v>
      </c>
      <c r="Q56" s="7">
        <v>242</v>
      </c>
      <c r="R56">
        <v>681</v>
      </c>
    </row>
    <row r="57" spans="2:18" ht="15" customHeight="1">
      <c r="B57" t="s">
        <v>57</v>
      </c>
      <c r="C57" t="s">
        <v>184</v>
      </c>
      <c r="D57" s="6">
        <v>0</v>
      </c>
      <c r="E57" s="7">
        <v>0</v>
      </c>
      <c r="F57" s="1" t="s">
        <v>15</v>
      </c>
      <c r="H57" s="6">
        <v>0</v>
      </c>
      <c r="I57" s="7">
        <v>3</v>
      </c>
      <c r="J57" s="1" t="s">
        <v>15</v>
      </c>
      <c r="L57" s="6">
        <v>0</v>
      </c>
      <c r="M57" s="7">
        <v>126</v>
      </c>
      <c r="N57" s="1" t="s">
        <v>15</v>
      </c>
      <c r="P57" s="6">
        <v>0</v>
      </c>
      <c r="Q57" s="7">
        <v>59</v>
      </c>
      <c r="R57" s="1" t="s">
        <v>15</v>
      </c>
    </row>
    <row r="58" spans="3:18" ht="15" customHeight="1">
      <c r="C58" t="s">
        <v>58</v>
      </c>
      <c r="D58" s="6">
        <v>1.77</v>
      </c>
      <c r="E58" s="7">
        <v>1127</v>
      </c>
      <c r="F58">
        <v>636</v>
      </c>
      <c r="H58" s="6">
        <v>3.08</v>
      </c>
      <c r="I58" s="7">
        <v>1456</v>
      </c>
      <c r="J58">
        <v>473</v>
      </c>
      <c r="L58" s="6">
        <v>2.38</v>
      </c>
      <c r="M58" s="7">
        <v>1122</v>
      </c>
      <c r="N58">
        <v>471</v>
      </c>
      <c r="P58" s="6">
        <v>2.02</v>
      </c>
      <c r="Q58" s="7">
        <v>954</v>
      </c>
      <c r="R58">
        <v>473</v>
      </c>
    </row>
    <row r="59" spans="3:18" ht="15" customHeight="1">
      <c r="C59" t="s">
        <v>59</v>
      </c>
      <c r="D59" s="6">
        <v>5.96</v>
      </c>
      <c r="E59" s="7">
        <v>3452</v>
      </c>
      <c r="F59">
        <v>579</v>
      </c>
      <c r="H59" s="6">
        <v>11.4</v>
      </c>
      <c r="I59" s="7">
        <v>5643</v>
      </c>
      <c r="J59">
        <v>495</v>
      </c>
      <c r="L59" s="6">
        <v>10.86</v>
      </c>
      <c r="M59" s="7">
        <v>4446</v>
      </c>
      <c r="N59">
        <v>409</v>
      </c>
      <c r="P59" s="6">
        <v>11.92</v>
      </c>
      <c r="Q59" s="7">
        <v>5034</v>
      </c>
      <c r="R59">
        <v>422</v>
      </c>
    </row>
    <row r="60" spans="3:18" ht="15" customHeight="1">
      <c r="C60" t="s">
        <v>60</v>
      </c>
      <c r="D60" s="6">
        <v>3.11</v>
      </c>
      <c r="E60" s="7">
        <v>1574</v>
      </c>
      <c r="F60">
        <v>507</v>
      </c>
      <c r="H60" s="6">
        <v>4.94</v>
      </c>
      <c r="I60" s="7">
        <v>3008</v>
      </c>
      <c r="J60">
        <v>609</v>
      </c>
      <c r="L60" s="6">
        <v>4.36</v>
      </c>
      <c r="M60" s="7">
        <v>2097</v>
      </c>
      <c r="N60">
        <v>481</v>
      </c>
      <c r="P60" s="6">
        <v>4.35</v>
      </c>
      <c r="Q60" s="7">
        <v>2496</v>
      </c>
      <c r="R60">
        <v>573</v>
      </c>
    </row>
    <row r="61" spans="3:18" ht="15" customHeight="1">
      <c r="C61" t="s">
        <v>61</v>
      </c>
      <c r="D61" s="6">
        <v>1.58</v>
      </c>
      <c r="E61" s="7">
        <v>1404</v>
      </c>
      <c r="F61">
        <v>887</v>
      </c>
      <c r="H61" s="6">
        <v>3.34</v>
      </c>
      <c r="I61" s="7">
        <v>1484</v>
      </c>
      <c r="J61">
        <v>445</v>
      </c>
      <c r="L61" s="6">
        <v>3.49</v>
      </c>
      <c r="M61" s="7">
        <v>1557</v>
      </c>
      <c r="N61">
        <v>446</v>
      </c>
      <c r="P61" s="6">
        <v>3.79</v>
      </c>
      <c r="Q61" s="7">
        <v>1683</v>
      </c>
      <c r="R61">
        <v>444</v>
      </c>
    </row>
    <row r="62" spans="3:18" ht="15" customHeight="1">
      <c r="C62" t="s">
        <v>185</v>
      </c>
      <c r="D62" s="6">
        <v>0</v>
      </c>
      <c r="E62" s="7">
        <v>99</v>
      </c>
      <c r="F62" s="1" t="s">
        <v>15</v>
      </c>
      <c r="H62" s="6">
        <v>0.49</v>
      </c>
      <c r="I62">
        <v>28</v>
      </c>
      <c r="J62">
        <v>57</v>
      </c>
      <c r="L62" s="6">
        <v>0.73</v>
      </c>
      <c r="M62">
        <v>645</v>
      </c>
      <c r="N62">
        <v>884</v>
      </c>
      <c r="P62" s="6">
        <v>0</v>
      </c>
      <c r="Q62">
        <v>0</v>
      </c>
      <c r="R62" s="1" t="s">
        <v>15</v>
      </c>
    </row>
    <row r="63" spans="3:18" ht="15" customHeight="1">
      <c r="C63" t="s">
        <v>157</v>
      </c>
      <c r="D63" s="6">
        <v>1.53</v>
      </c>
      <c r="E63" s="7">
        <v>1505</v>
      </c>
      <c r="F63" s="7">
        <v>982</v>
      </c>
      <c r="H63" s="6">
        <v>2.46</v>
      </c>
      <c r="I63" s="7">
        <v>1047</v>
      </c>
      <c r="J63">
        <v>425</v>
      </c>
      <c r="L63" s="6">
        <v>2.3</v>
      </c>
      <c r="M63" s="7">
        <v>1077</v>
      </c>
      <c r="N63">
        <v>469</v>
      </c>
      <c r="P63" s="6">
        <v>1.6</v>
      </c>
      <c r="Q63" s="7">
        <v>515</v>
      </c>
      <c r="R63">
        <v>322</v>
      </c>
    </row>
    <row r="64" spans="3:19" ht="15" customHeight="1">
      <c r="C64" t="s">
        <v>16</v>
      </c>
      <c r="D64" s="6">
        <v>13.95</v>
      </c>
      <c r="E64" s="7">
        <v>10198</v>
      </c>
      <c r="F64" s="1">
        <v>731</v>
      </c>
      <c r="H64" s="6">
        <v>26.06</v>
      </c>
      <c r="I64" s="7">
        <v>13268</v>
      </c>
      <c r="J64">
        <v>509</v>
      </c>
      <c r="L64" s="6">
        <v>24.48</v>
      </c>
      <c r="M64" s="7">
        <v>11422</v>
      </c>
      <c r="N64">
        <v>467</v>
      </c>
      <c r="P64" s="6">
        <v>24.03</v>
      </c>
      <c r="Q64" s="7">
        <v>10983</v>
      </c>
      <c r="R64">
        <v>457</v>
      </c>
      <c r="S64" s="21"/>
    </row>
    <row r="65" spans="5:19" ht="15" customHeight="1">
      <c r="E65" s="7"/>
      <c r="F65" s="1"/>
      <c r="M65" s="6"/>
      <c r="R65" s="6"/>
      <c r="S65" s="21"/>
    </row>
    <row r="66" spans="2:19" ht="15" customHeight="1">
      <c r="B66" t="s">
        <v>63</v>
      </c>
      <c r="C66" t="s">
        <v>64</v>
      </c>
      <c r="D66" s="6">
        <v>0</v>
      </c>
      <c r="E66">
        <v>10</v>
      </c>
      <c r="F66" s="1" t="s">
        <v>15</v>
      </c>
      <c r="H66" s="6">
        <v>9</v>
      </c>
      <c r="I66" s="7">
        <v>7657</v>
      </c>
      <c r="J66">
        <v>851</v>
      </c>
      <c r="L66" s="6">
        <v>9</v>
      </c>
      <c r="M66" s="7">
        <v>7264</v>
      </c>
      <c r="N66">
        <v>807</v>
      </c>
      <c r="P66" s="6">
        <v>0</v>
      </c>
      <c r="Q66" s="7">
        <v>286</v>
      </c>
      <c r="R66" s="1" t="s">
        <v>15</v>
      </c>
      <c r="S66" s="21"/>
    </row>
    <row r="67" spans="2:18" ht="15" customHeight="1">
      <c r="B67" t="s">
        <v>65</v>
      </c>
      <c r="C67" t="s">
        <v>16</v>
      </c>
      <c r="D67" s="6">
        <v>0</v>
      </c>
      <c r="E67" s="7">
        <v>10</v>
      </c>
      <c r="F67" s="1" t="s">
        <v>15</v>
      </c>
      <c r="H67" s="6">
        <v>9</v>
      </c>
      <c r="I67" s="7">
        <v>7657</v>
      </c>
      <c r="J67">
        <v>851</v>
      </c>
      <c r="L67" s="6">
        <v>9</v>
      </c>
      <c r="M67" s="7">
        <v>7264</v>
      </c>
      <c r="N67">
        <v>807</v>
      </c>
      <c r="P67" s="6">
        <v>0</v>
      </c>
      <c r="Q67">
        <v>286</v>
      </c>
      <c r="R67" s="1" t="s">
        <v>15</v>
      </c>
    </row>
    <row r="68" spans="5:18" ht="15" customHeight="1">
      <c r="E68" s="7"/>
      <c r="J68" s="7"/>
      <c r="M68" s="7"/>
      <c r="N68" s="7"/>
      <c r="Q68" s="7"/>
      <c r="R68" s="7"/>
    </row>
    <row r="69" spans="2:19" ht="15" customHeight="1">
      <c r="B69" t="s">
        <v>66</v>
      </c>
      <c r="C69" t="s">
        <v>67</v>
      </c>
      <c r="F69"/>
      <c r="R69" s="7"/>
      <c r="S69" s="6"/>
    </row>
    <row r="70" spans="3:19" ht="15" customHeight="1">
      <c r="C70" t="s">
        <v>68</v>
      </c>
      <c r="F70"/>
      <c r="H70" s="6">
        <v>1.08</v>
      </c>
      <c r="I70">
        <v>0</v>
      </c>
      <c r="J70" s="1" t="s">
        <v>15</v>
      </c>
      <c r="L70" s="6">
        <v>1.46</v>
      </c>
      <c r="M70" s="7">
        <v>0</v>
      </c>
      <c r="N70">
        <v>0</v>
      </c>
      <c r="P70" s="6">
        <v>1.08</v>
      </c>
      <c r="Q70">
        <v>0</v>
      </c>
      <c r="R70" s="1" t="s">
        <v>15</v>
      </c>
      <c r="S70" s="6"/>
    </row>
    <row r="71" spans="3:19" ht="15" customHeight="1">
      <c r="C71" t="s">
        <v>69</v>
      </c>
      <c r="F71"/>
      <c r="R71" s="7"/>
      <c r="S71" s="6"/>
    </row>
    <row r="72" spans="3:19" ht="15" customHeight="1">
      <c r="C72" t="s">
        <v>70</v>
      </c>
      <c r="F72"/>
      <c r="R72" s="7"/>
      <c r="S72" s="6"/>
    </row>
    <row r="73" spans="3:19" ht="15" customHeight="1">
      <c r="C73" t="s">
        <v>71</v>
      </c>
      <c r="F73"/>
      <c r="J73" s="7"/>
      <c r="M73" s="7"/>
      <c r="N73" s="7"/>
      <c r="Q73" s="7"/>
      <c r="R73" s="7"/>
      <c r="S73" s="6"/>
    </row>
    <row r="74" spans="3:19" ht="15" customHeight="1">
      <c r="C74" t="s">
        <v>72</v>
      </c>
      <c r="F74"/>
      <c r="J74" s="7"/>
      <c r="M74" s="7"/>
      <c r="N74" s="7"/>
      <c r="Q74" s="7"/>
      <c r="R74" s="7"/>
      <c r="S74" s="6"/>
    </row>
    <row r="75" spans="3:19" ht="15" customHeight="1">
      <c r="C75" t="s">
        <v>73</v>
      </c>
      <c r="F75"/>
      <c r="J75" s="7"/>
      <c r="M75" s="7"/>
      <c r="N75" s="7"/>
      <c r="Q75" s="7"/>
      <c r="R75" s="7"/>
      <c r="S75" s="6"/>
    </row>
    <row r="76" spans="3:19" ht="15" customHeight="1">
      <c r="C76" t="s">
        <v>16</v>
      </c>
      <c r="F76"/>
      <c r="H76" s="6">
        <v>1.08</v>
      </c>
      <c r="I76" s="7">
        <v>0</v>
      </c>
      <c r="J76" s="1" t="s">
        <v>15</v>
      </c>
      <c r="L76" s="6">
        <v>1.46</v>
      </c>
      <c r="M76" s="7">
        <v>0</v>
      </c>
      <c r="N76">
        <v>0</v>
      </c>
      <c r="P76" s="6">
        <v>1.08</v>
      </c>
      <c r="Q76" s="7">
        <v>0</v>
      </c>
      <c r="R76" s="1" t="s">
        <v>15</v>
      </c>
      <c r="S76" s="6"/>
    </row>
    <row r="77" spans="6:19" ht="15" customHeight="1">
      <c r="F77"/>
      <c r="J77" s="7"/>
      <c r="M77" s="7"/>
      <c r="N77" s="7"/>
      <c r="Q77" s="7"/>
      <c r="R77" s="7"/>
      <c r="S77" s="6"/>
    </row>
    <row r="78" spans="2:18" ht="15" customHeight="1">
      <c r="B78" t="s">
        <v>74</v>
      </c>
      <c r="C78" t="s">
        <v>75</v>
      </c>
      <c r="D78" s="6">
        <v>4.41</v>
      </c>
      <c r="E78" s="7">
        <v>1727</v>
      </c>
      <c r="F78" s="7">
        <v>392</v>
      </c>
      <c r="H78" s="6">
        <v>10.58</v>
      </c>
      <c r="I78" s="7">
        <v>5293</v>
      </c>
      <c r="J78">
        <v>500</v>
      </c>
      <c r="L78" s="6">
        <v>9.66</v>
      </c>
      <c r="M78" s="7">
        <v>4184</v>
      </c>
      <c r="N78">
        <v>433</v>
      </c>
      <c r="P78" s="6">
        <v>9.97</v>
      </c>
      <c r="Q78" s="7">
        <v>3393</v>
      </c>
      <c r="R78">
        <v>340</v>
      </c>
    </row>
    <row r="79" spans="2:18" ht="15" customHeight="1">
      <c r="B79" t="s">
        <v>76</v>
      </c>
      <c r="C79" t="s">
        <v>178</v>
      </c>
      <c r="D79" s="6">
        <v>1.4</v>
      </c>
      <c r="E79" s="7">
        <v>430</v>
      </c>
      <c r="F79" s="7">
        <v>307</v>
      </c>
      <c r="H79" s="6">
        <v>6</v>
      </c>
      <c r="I79" s="7">
        <v>2382</v>
      </c>
      <c r="J79">
        <v>397</v>
      </c>
      <c r="L79" s="6">
        <v>7</v>
      </c>
      <c r="M79" s="7">
        <v>2362</v>
      </c>
      <c r="N79">
        <v>337</v>
      </c>
      <c r="P79" s="6">
        <v>5.67</v>
      </c>
      <c r="Q79" s="7">
        <v>2109</v>
      </c>
      <c r="R79">
        <v>372</v>
      </c>
    </row>
    <row r="80" spans="3:18" ht="15" customHeight="1">
      <c r="C80" t="s">
        <v>77</v>
      </c>
      <c r="D80" s="6">
        <v>5.63</v>
      </c>
      <c r="E80" s="7">
        <v>2042</v>
      </c>
      <c r="F80" s="7">
        <v>363</v>
      </c>
      <c r="H80" s="6">
        <v>7.49</v>
      </c>
      <c r="I80" s="7">
        <v>2479</v>
      </c>
      <c r="J80">
        <v>331</v>
      </c>
      <c r="L80" s="6">
        <v>7.2</v>
      </c>
      <c r="M80" s="7">
        <v>2877</v>
      </c>
      <c r="N80">
        <v>400</v>
      </c>
      <c r="P80" s="6">
        <v>8.96</v>
      </c>
      <c r="Q80" s="7">
        <v>2662</v>
      </c>
      <c r="R80">
        <v>297</v>
      </c>
    </row>
    <row r="81" spans="3:18" ht="15" customHeight="1">
      <c r="C81" t="s">
        <v>79</v>
      </c>
      <c r="D81" s="6">
        <v>0</v>
      </c>
      <c r="E81" s="7">
        <v>31</v>
      </c>
      <c r="F81" s="1" t="s">
        <v>15</v>
      </c>
      <c r="H81" s="6">
        <v>0.84</v>
      </c>
      <c r="I81">
        <v>354</v>
      </c>
      <c r="J81">
        <v>419</v>
      </c>
      <c r="L81" s="6">
        <v>0.71</v>
      </c>
      <c r="M81">
        <v>340</v>
      </c>
      <c r="N81">
        <v>479</v>
      </c>
      <c r="P81" s="6">
        <v>1.2</v>
      </c>
      <c r="Q81">
        <v>459</v>
      </c>
      <c r="R81">
        <v>382</v>
      </c>
    </row>
    <row r="82" spans="3:18" ht="15" customHeight="1">
      <c r="C82" t="s">
        <v>171</v>
      </c>
      <c r="D82" s="6">
        <v>0.17</v>
      </c>
      <c r="E82" s="7">
        <v>491</v>
      </c>
      <c r="F82" s="7">
        <v>2947</v>
      </c>
      <c r="H82" s="6">
        <v>1.63</v>
      </c>
      <c r="I82">
        <v>749</v>
      </c>
      <c r="J82">
        <v>459</v>
      </c>
      <c r="L82" s="6">
        <v>2.71</v>
      </c>
      <c r="M82" s="7">
        <v>1131</v>
      </c>
      <c r="N82">
        <v>417</v>
      </c>
      <c r="P82" s="6">
        <v>3.27</v>
      </c>
      <c r="Q82">
        <v>708</v>
      </c>
      <c r="R82">
        <v>217</v>
      </c>
    </row>
    <row r="83" spans="3:18" ht="15" customHeight="1">
      <c r="C83" t="s">
        <v>81</v>
      </c>
      <c r="D83" s="6">
        <v>8.04</v>
      </c>
      <c r="E83" s="7">
        <v>4074</v>
      </c>
      <c r="F83">
        <v>507</v>
      </c>
      <c r="H83" s="6">
        <v>11.48</v>
      </c>
      <c r="I83" s="7">
        <v>7259</v>
      </c>
      <c r="J83">
        <v>632</v>
      </c>
      <c r="L83" s="6">
        <v>10.41</v>
      </c>
      <c r="M83" s="7">
        <v>6098</v>
      </c>
      <c r="N83">
        <v>586</v>
      </c>
      <c r="P83" s="6">
        <v>10.95</v>
      </c>
      <c r="Q83" s="7">
        <v>6087</v>
      </c>
      <c r="R83">
        <v>556</v>
      </c>
    </row>
    <row r="84" spans="3:18" ht="15" customHeight="1">
      <c r="C84" t="s">
        <v>82</v>
      </c>
      <c r="D84" s="6">
        <v>1.02</v>
      </c>
      <c r="E84" s="7">
        <v>1124</v>
      </c>
      <c r="F84" s="7">
        <v>1100</v>
      </c>
      <c r="H84" s="6">
        <v>2.47</v>
      </c>
      <c r="I84" s="7">
        <v>1652</v>
      </c>
      <c r="J84">
        <v>668</v>
      </c>
      <c r="L84" s="6">
        <v>2.81</v>
      </c>
      <c r="M84" s="7">
        <v>440</v>
      </c>
      <c r="N84">
        <v>156</v>
      </c>
      <c r="P84" s="6">
        <v>2.58</v>
      </c>
      <c r="Q84">
        <v>393</v>
      </c>
      <c r="R84">
        <v>152</v>
      </c>
    </row>
    <row r="85" spans="3:19" ht="15" customHeight="1">
      <c r="C85" t="s">
        <v>83</v>
      </c>
      <c r="D85" s="6">
        <v>13.32</v>
      </c>
      <c r="E85" s="7">
        <v>13866</v>
      </c>
      <c r="F85" s="7">
        <v>1041</v>
      </c>
      <c r="H85" s="6">
        <v>19.14</v>
      </c>
      <c r="I85" s="7">
        <v>17370</v>
      </c>
      <c r="J85">
        <v>908</v>
      </c>
      <c r="L85" s="6">
        <v>19.97</v>
      </c>
      <c r="M85" s="7">
        <v>16703</v>
      </c>
      <c r="N85">
        <v>836</v>
      </c>
      <c r="P85" s="6">
        <v>19.53</v>
      </c>
      <c r="Q85" s="7">
        <v>16836</v>
      </c>
      <c r="R85">
        <v>862</v>
      </c>
      <c r="S85" s="7"/>
    </row>
    <row r="86" spans="3:18" ht="15" customHeight="1">
      <c r="C86" t="s">
        <v>84</v>
      </c>
      <c r="D86" s="6">
        <v>2.61</v>
      </c>
      <c r="E86">
        <v>985</v>
      </c>
      <c r="F86">
        <v>378</v>
      </c>
      <c r="H86" s="6">
        <v>4.77</v>
      </c>
      <c r="I86" s="7">
        <v>1531</v>
      </c>
      <c r="J86">
        <v>321</v>
      </c>
      <c r="L86" s="6">
        <v>5.91</v>
      </c>
      <c r="M86" s="7">
        <v>2019</v>
      </c>
      <c r="N86">
        <v>342</v>
      </c>
      <c r="P86" s="6">
        <v>7.07</v>
      </c>
      <c r="Q86" s="7">
        <v>1948</v>
      </c>
      <c r="R86">
        <v>276</v>
      </c>
    </row>
    <row r="87" spans="3:19" ht="15" customHeight="1">
      <c r="C87" t="s">
        <v>85</v>
      </c>
      <c r="D87" s="6">
        <v>0.83</v>
      </c>
      <c r="E87" s="7">
        <v>344</v>
      </c>
      <c r="F87">
        <v>414</v>
      </c>
      <c r="H87" s="6">
        <v>1.34</v>
      </c>
      <c r="I87">
        <v>466</v>
      </c>
      <c r="J87">
        <v>348</v>
      </c>
      <c r="L87" s="6">
        <v>0.98</v>
      </c>
      <c r="M87">
        <v>384</v>
      </c>
      <c r="N87">
        <v>391</v>
      </c>
      <c r="P87" s="6">
        <v>0.98</v>
      </c>
      <c r="Q87">
        <v>459</v>
      </c>
      <c r="R87">
        <v>470</v>
      </c>
      <c r="S87" s="7"/>
    </row>
    <row r="88" spans="3:18" ht="15" customHeight="1">
      <c r="C88" t="s">
        <v>172</v>
      </c>
      <c r="D88" s="6">
        <v>0.64</v>
      </c>
      <c r="E88">
        <v>190</v>
      </c>
      <c r="F88" s="1">
        <v>295</v>
      </c>
      <c r="H88" s="6">
        <v>1.96</v>
      </c>
      <c r="I88" s="7">
        <v>769</v>
      </c>
      <c r="J88">
        <v>393</v>
      </c>
      <c r="L88" s="6">
        <v>1.96</v>
      </c>
      <c r="M88" s="7">
        <v>585</v>
      </c>
      <c r="N88">
        <v>299</v>
      </c>
      <c r="P88" s="6">
        <v>1.48</v>
      </c>
      <c r="Q88" s="7">
        <v>689</v>
      </c>
      <c r="R88">
        <v>466</v>
      </c>
    </row>
    <row r="89" spans="3:18" ht="15" customHeight="1">
      <c r="C89" t="s">
        <v>16</v>
      </c>
      <c r="D89" s="6">
        <v>38.07</v>
      </c>
      <c r="E89" s="7">
        <v>25305</v>
      </c>
      <c r="F89" s="7">
        <v>665</v>
      </c>
      <c r="H89" s="6">
        <v>67.7</v>
      </c>
      <c r="I89" s="7">
        <v>40302</v>
      </c>
      <c r="J89">
        <v>595</v>
      </c>
      <c r="L89" s="6">
        <v>69.32</v>
      </c>
      <c r="M89" s="7">
        <v>37121</v>
      </c>
      <c r="N89">
        <v>536</v>
      </c>
      <c r="P89" s="6">
        <v>71.64</v>
      </c>
      <c r="Q89" s="7">
        <v>35741</v>
      </c>
      <c r="R89">
        <v>499</v>
      </c>
    </row>
    <row r="90" spans="5:18" ht="15" customHeight="1">
      <c r="E90" s="7"/>
      <c r="J90" s="7"/>
      <c r="M90" s="7"/>
      <c r="N90" s="7"/>
      <c r="Q90" s="7"/>
      <c r="R90" s="7"/>
    </row>
    <row r="91" spans="2:19" ht="15" customHeight="1">
      <c r="B91" t="s">
        <v>87</v>
      </c>
      <c r="C91" t="s">
        <v>88</v>
      </c>
      <c r="D91" s="6">
        <v>0.6</v>
      </c>
      <c r="E91" s="7">
        <v>216</v>
      </c>
      <c r="F91">
        <v>360</v>
      </c>
      <c r="H91" s="6">
        <v>1.34</v>
      </c>
      <c r="I91">
        <v>433</v>
      </c>
      <c r="J91">
        <v>322</v>
      </c>
      <c r="L91" s="6">
        <v>1.21</v>
      </c>
      <c r="M91">
        <v>378</v>
      </c>
      <c r="N91">
        <v>312</v>
      </c>
      <c r="P91" s="6">
        <v>0.94</v>
      </c>
      <c r="Q91">
        <v>278</v>
      </c>
      <c r="R91">
        <v>295</v>
      </c>
      <c r="S91" s="7"/>
    </row>
    <row r="92" spans="3:19" ht="15" customHeight="1">
      <c r="C92" t="s">
        <v>89</v>
      </c>
      <c r="D92" s="6">
        <v>3.25</v>
      </c>
      <c r="E92">
        <v>834</v>
      </c>
      <c r="F92">
        <v>256</v>
      </c>
      <c r="H92" s="6">
        <v>3.38</v>
      </c>
      <c r="I92" s="7">
        <v>2240</v>
      </c>
      <c r="J92">
        <v>662</v>
      </c>
      <c r="L92" s="6">
        <v>2.5</v>
      </c>
      <c r="M92" s="7">
        <v>1086</v>
      </c>
      <c r="N92">
        <v>435</v>
      </c>
      <c r="P92" s="6">
        <v>2.62</v>
      </c>
      <c r="Q92">
        <v>833</v>
      </c>
      <c r="R92">
        <v>318</v>
      </c>
      <c r="S92" s="21"/>
    </row>
    <row r="93" spans="3:19" ht="15" customHeight="1">
      <c r="C93" t="s">
        <v>16</v>
      </c>
      <c r="D93" s="6">
        <v>3.85</v>
      </c>
      <c r="E93" s="7">
        <v>1050</v>
      </c>
      <c r="F93" s="7">
        <v>273</v>
      </c>
      <c r="H93" s="6">
        <v>4.73</v>
      </c>
      <c r="I93" s="7">
        <v>2673</v>
      </c>
      <c r="J93">
        <v>566</v>
      </c>
      <c r="L93" s="6">
        <v>3.71</v>
      </c>
      <c r="M93" s="7">
        <v>1464</v>
      </c>
      <c r="N93">
        <v>395</v>
      </c>
      <c r="P93" s="6">
        <v>3.56</v>
      </c>
      <c r="Q93" s="7">
        <v>1111</v>
      </c>
      <c r="R93">
        <v>312</v>
      </c>
      <c r="S93" s="14"/>
    </row>
    <row r="94" spans="5:19" ht="15" customHeight="1">
      <c r="E94" s="7"/>
      <c r="J94" s="7"/>
      <c r="M94" s="7"/>
      <c r="N94" s="7"/>
      <c r="Q94" s="7"/>
      <c r="R94" s="7"/>
      <c r="S94" s="14"/>
    </row>
    <row r="95" spans="2:18" ht="15" customHeight="1">
      <c r="B95" t="s">
        <v>90</v>
      </c>
      <c r="C95" t="s">
        <v>91</v>
      </c>
      <c r="D95" s="6">
        <v>0</v>
      </c>
      <c r="E95">
        <v>122</v>
      </c>
      <c r="F95" s="1" t="s">
        <v>15</v>
      </c>
      <c r="H95" s="6">
        <v>0.64</v>
      </c>
      <c r="I95">
        <v>505</v>
      </c>
      <c r="J95">
        <v>788</v>
      </c>
      <c r="L95" s="6">
        <v>0.37</v>
      </c>
      <c r="M95">
        <v>332</v>
      </c>
      <c r="N95">
        <v>890</v>
      </c>
      <c r="P95" s="6">
        <v>0.52</v>
      </c>
      <c r="Q95">
        <v>396</v>
      </c>
      <c r="R95">
        <v>754</v>
      </c>
    </row>
    <row r="96" spans="3:18" ht="15" customHeight="1">
      <c r="C96" t="s">
        <v>92</v>
      </c>
      <c r="D96" s="6">
        <v>1.54</v>
      </c>
      <c r="E96">
        <v>652</v>
      </c>
      <c r="F96">
        <v>424</v>
      </c>
      <c r="H96" s="6">
        <v>1.33</v>
      </c>
      <c r="I96" s="7">
        <v>692</v>
      </c>
      <c r="J96">
        <v>519</v>
      </c>
      <c r="L96" s="6">
        <v>1.33</v>
      </c>
      <c r="M96" s="7">
        <v>743</v>
      </c>
      <c r="N96">
        <v>557</v>
      </c>
      <c r="P96" s="6">
        <v>1.33</v>
      </c>
      <c r="Q96">
        <v>720</v>
      </c>
      <c r="R96">
        <v>540</v>
      </c>
    </row>
    <row r="97" spans="3:18" ht="15" customHeight="1">
      <c r="C97" t="s">
        <v>93</v>
      </c>
      <c r="D97" s="6">
        <v>0.08</v>
      </c>
      <c r="E97">
        <v>645</v>
      </c>
      <c r="F97" s="7">
        <v>8605</v>
      </c>
      <c r="H97" s="6">
        <v>0.75</v>
      </c>
      <c r="I97">
        <v>334</v>
      </c>
      <c r="J97">
        <v>445</v>
      </c>
      <c r="L97" s="6">
        <v>1.13</v>
      </c>
      <c r="M97">
        <v>425</v>
      </c>
      <c r="N97">
        <v>378</v>
      </c>
      <c r="P97" s="6">
        <v>0.75</v>
      </c>
      <c r="Q97">
        <v>302</v>
      </c>
      <c r="R97">
        <v>403</v>
      </c>
    </row>
    <row r="98" spans="3:19" ht="15" customHeight="1">
      <c r="C98" t="s">
        <v>94</v>
      </c>
      <c r="D98" s="6">
        <v>5.88</v>
      </c>
      <c r="E98" s="7">
        <v>2148</v>
      </c>
      <c r="F98">
        <v>365</v>
      </c>
      <c r="H98" s="6">
        <v>23.72</v>
      </c>
      <c r="I98" s="7">
        <v>9548</v>
      </c>
      <c r="J98">
        <v>403</v>
      </c>
      <c r="L98" s="6">
        <v>20.33</v>
      </c>
      <c r="M98" s="7">
        <v>7944</v>
      </c>
      <c r="N98">
        <v>391</v>
      </c>
      <c r="P98" s="6">
        <v>19.2</v>
      </c>
      <c r="Q98" s="7">
        <v>7593</v>
      </c>
      <c r="R98">
        <v>395</v>
      </c>
      <c r="S98" s="14"/>
    </row>
    <row r="99" spans="3:19" ht="15" customHeight="1">
      <c r="C99" t="s">
        <v>95</v>
      </c>
      <c r="D99" s="6">
        <v>3.5</v>
      </c>
      <c r="E99" s="7">
        <v>1153</v>
      </c>
      <c r="F99" s="7">
        <v>330</v>
      </c>
      <c r="H99" s="6">
        <v>14.86</v>
      </c>
      <c r="I99" s="7">
        <v>6410</v>
      </c>
      <c r="J99">
        <v>431</v>
      </c>
      <c r="L99" s="6">
        <v>11.16</v>
      </c>
      <c r="M99" s="7">
        <v>4421</v>
      </c>
      <c r="N99">
        <v>396</v>
      </c>
      <c r="P99" s="6">
        <v>12.27</v>
      </c>
      <c r="Q99" s="7">
        <v>4389</v>
      </c>
      <c r="R99">
        <v>358</v>
      </c>
      <c r="S99" s="7"/>
    </row>
    <row r="100" spans="3:18" ht="15" customHeight="1">
      <c r="C100" t="s">
        <v>96</v>
      </c>
      <c r="D100" s="6">
        <v>0.54</v>
      </c>
      <c r="E100">
        <v>247</v>
      </c>
      <c r="F100">
        <v>461</v>
      </c>
      <c r="H100" s="6">
        <v>2</v>
      </c>
      <c r="I100" s="7">
        <v>771</v>
      </c>
      <c r="J100" s="7">
        <v>385</v>
      </c>
      <c r="L100" s="6">
        <v>2.4</v>
      </c>
      <c r="M100" s="7">
        <v>997</v>
      </c>
      <c r="N100">
        <v>415</v>
      </c>
      <c r="P100" s="6">
        <v>2.27</v>
      </c>
      <c r="Q100" s="7">
        <v>800</v>
      </c>
      <c r="R100">
        <v>352</v>
      </c>
    </row>
    <row r="101" spans="3:18" ht="15" customHeight="1">
      <c r="C101" t="s">
        <v>97</v>
      </c>
      <c r="D101" s="6">
        <v>0</v>
      </c>
      <c r="E101" s="7">
        <v>0</v>
      </c>
      <c r="F101" s="1" t="s">
        <v>15</v>
      </c>
      <c r="H101" s="6">
        <v>0.33</v>
      </c>
      <c r="I101">
        <v>242</v>
      </c>
      <c r="J101" s="7">
        <v>727</v>
      </c>
      <c r="L101" s="6">
        <v>0.67</v>
      </c>
      <c r="M101">
        <v>371</v>
      </c>
      <c r="N101">
        <v>557</v>
      </c>
      <c r="P101" s="6">
        <v>0.67</v>
      </c>
      <c r="Q101">
        <v>191</v>
      </c>
      <c r="R101">
        <v>286</v>
      </c>
    </row>
    <row r="102" spans="3:18" ht="15" customHeight="1">
      <c r="C102" t="s">
        <v>98</v>
      </c>
      <c r="D102" s="6">
        <v>0</v>
      </c>
      <c r="E102" s="7">
        <v>0</v>
      </c>
      <c r="F102" s="1" t="s">
        <v>15</v>
      </c>
      <c r="H102" s="6">
        <v>0.6</v>
      </c>
      <c r="I102" s="7">
        <v>570</v>
      </c>
      <c r="J102" s="7">
        <v>950</v>
      </c>
      <c r="L102" s="6">
        <v>0.6</v>
      </c>
      <c r="M102" s="7">
        <v>545</v>
      </c>
      <c r="N102">
        <v>908</v>
      </c>
      <c r="P102" s="6">
        <v>0.73</v>
      </c>
      <c r="Q102" s="7">
        <v>601</v>
      </c>
      <c r="R102">
        <v>820</v>
      </c>
    </row>
    <row r="103" spans="3:18" ht="15" customHeight="1">
      <c r="C103" t="s">
        <v>99</v>
      </c>
      <c r="D103" s="6">
        <v>0</v>
      </c>
      <c r="E103" s="7">
        <v>0</v>
      </c>
      <c r="F103" s="1" t="s">
        <v>15</v>
      </c>
      <c r="H103" s="6">
        <v>0.33</v>
      </c>
      <c r="I103">
        <v>175</v>
      </c>
      <c r="J103">
        <v>525</v>
      </c>
      <c r="L103" s="6">
        <v>0.33</v>
      </c>
      <c r="M103">
        <v>182</v>
      </c>
      <c r="N103">
        <v>546</v>
      </c>
      <c r="P103" s="6">
        <v>0.5</v>
      </c>
      <c r="Q103">
        <v>228</v>
      </c>
      <c r="R103">
        <v>455</v>
      </c>
    </row>
    <row r="104" spans="3:18" ht="15" customHeight="1">
      <c r="C104" t="s">
        <v>100</v>
      </c>
      <c r="D104" s="6">
        <v>0.87</v>
      </c>
      <c r="E104">
        <v>507</v>
      </c>
      <c r="F104" s="1">
        <v>583</v>
      </c>
      <c r="H104" s="6">
        <v>2.25</v>
      </c>
      <c r="I104" s="7">
        <v>1243</v>
      </c>
      <c r="J104">
        <v>552</v>
      </c>
      <c r="L104" s="6">
        <v>2.19</v>
      </c>
      <c r="M104" s="7">
        <v>1089</v>
      </c>
      <c r="N104">
        <v>498</v>
      </c>
      <c r="P104" s="6">
        <v>2.85</v>
      </c>
      <c r="Q104" s="7">
        <v>968</v>
      </c>
      <c r="R104">
        <v>339</v>
      </c>
    </row>
    <row r="105" spans="3:18" ht="15" customHeight="1">
      <c r="C105" t="s">
        <v>101</v>
      </c>
      <c r="D105" s="6">
        <v>0</v>
      </c>
      <c r="E105" s="7">
        <v>0</v>
      </c>
      <c r="F105" s="1" t="s">
        <v>15</v>
      </c>
      <c r="H105" s="6">
        <v>0.67</v>
      </c>
      <c r="I105" s="7">
        <v>252</v>
      </c>
      <c r="J105">
        <v>378</v>
      </c>
      <c r="L105" s="6">
        <v>0.33</v>
      </c>
      <c r="M105" s="7">
        <v>154</v>
      </c>
      <c r="N105">
        <v>462</v>
      </c>
      <c r="P105" s="6">
        <v>0.33</v>
      </c>
      <c r="Q105" s="7">
        <v>119</v>
      </c>
      <c r="R105">
        <v>357</v>
      </c>
    </row>
    <row r="106" spans="3:18" ht="15" customHeight="1">
      <c r="C106" t="s">
        <v>90</v>
      </c>
      <c r="D106" s="6">
        <v>0</v>
      </c>
      <c r="E106">
        <v>1</v>
      </c>
      <c r="F106" s="1" t="s">
        <v>15</v>
      </c>
      <c r="H106" s="6">
        <v>0</v>
      </c>
      <c r="I106">
        <v>17</v>
      </c>
      <c r="J106" s="1" t="s">
        <v>15</v>
      </c>
      <c r="L106" s="6">
        <v>0</v>
      </c>
      <c r="M106">
        <v>16</v>
      </c>
      <c r="N106" s="1" t="s">
        <v>15</v>
      </c>
      <c r="P106" s="6">
        <v>0</v>
      </c>
      <c r="Q106">
        <v>38</v>
      </c>
      <c r="R106" s="1" t="s">
        <v>15</v>
      </c>
    </row>
    <row r="107" spans="3:18" ht="15" customHeight="1">
      <c r="C107" t="s">
        <v>104</v>
      </c>
      <c r="D107" s="6">
        <v>0.67</v>
      </c>
      <c r="E107" s="7">
        <v>3</v>
      </c>
      <c r="F107">
        <v>4</v>
      </c>
      <c r="H107" s="6">
        <v>0.87</v>
      </c>
      <c r="I107">
        <v>10</v>
      </c>
      <c r="J107">
        <v>11</v>
      </c>
      <c r="L107" s="6">
        <v>0.67</v>
      </c>
      <c r="M107">
        <v>7</v>
      </c>
      <c r="N107">
        <v>11</v>
      </c>
      <c r="P107" s="6">
        <v>0.46</v>
      </c>
      <c r="Q107">
        <v>8</v>
      </c>
      <c r="R107">
        <v>17</v>
      </c>
    </row>
    <row r="108" spans="3:18" ht="15" customHeight="1">
      <c r="C108" t="s">
        <v>105</v>
      </c>
      <c r="D108" s="6">
        <v>2.33</v>
      </c>
      <c r="E108" s="7">
        <v>1107</v>
      </c>
      <c r="F108">
        <v>474</v>
      </c>
      <c r="H108" s="6">
        <v>3.87</v>
      </c>
      <c r="I108" s="7">
        <v>2138</v>
      </c>
      <c r="J108" s="7">
        <v>553</v>
      </c>
      <c r="L108" s="6">
        <v>3.54</v>
      </c>
      <c r="M108" s="7">
        <v>1903</v>
      </c>
      <c r="N108">
        <v>538</v>
      </c>
      <c r="P108" s="6">
        <v>3.87</v>
      </c>
      <c r="Q108" s="7">
        <v>1543</v>
      </c>
      <c r="R108">
        <v>399</v>
      </c>
    </row>
    <row r="109" spans="3:18" ht="15" customHeight="1">
      <c r="C109" t="s">
        <v>16</v>
      </c>
      <c r="D109" s="6">
        <v>15.4</v>
      </c>
      <c r="E109" s="7">
        <v>6583</v>
      </c>
      <c r="F109">
        <v>428</v>
      </c>
      <c r="H109" s="6">
        <v>52.22</v>
      </c>
      <c r="I109" s="7">
        <v>22906</v>
      </c>
      <c r="J109" s="7">
        <v>439</v>
      </c>
      <c r="L109" s="6">
        <v>45.05</v>
      </c>
      <c r="M109" s="7">
        <v>19130</v>
      </c>
      <c r="N109">
        <v>425</v>
      </c>
      <c r="P109" s="6">
        <v>45.78</v>
      </c>
      <c r="Q109" s="7">
        <v>17894</v>
      </c>
      <c r="R109">
        <v>391</v>
      </c>
    </row>
    <row r="110" spans="5:18" ht="15" customHeight="1">
      <c r="E110" s="7"/>
      <c r="F110"/>
      <c r="J110" s="7"/>
      <c r="M110" s="7"/>
      <c r="N110" s="7"/>
      <c r="Q110" s="7"/>
      <c r="R110" s="7"/>
    </row>
    <row r="111" spans="2:18" ht="15" customHeight="1">
      <c r="B111" t="s">
        <v>107</v>
      </c>
      <c r="C111" t="s">
        <v>108</v>
      </c>
      <c r="D111" s="6">
        <v>0.43</v>
      </c>
      <c r="E111">
        <v>139</v>
      </c>
      <c r="F111" s="1">
        <v>324</v>
      </c>
      <c r="H111" s="6">
        <v>0.86</v>
      </c>
      <c r="I111">
        <v>123</v>
      </c>
      <c r="J111" s="7">
        <v>144</v>
      </c>
      <c r="L111" s="6">
        <v>0.86</v>
      </c>
      <c r="M111">
        <v>81</v>
      </c>
      <c r="N111">
        <v>95</v>
      </c>
      <c r="P111" s="6">
        <v>0.86</v>
      </c>
      <c r="Q111">
        <v>103</v>
      </c>
      <c r="R111">
        <v>120</v>
      </c>
    </row>
    <row r="112" spans="3:18" ht="15" customHeight="1">
      <c r="C112" t="s">
        <v>16</v>
      </c>
      <c r="D112" s="6">
        <v>0.43</v>
      </c>
      <c r="E112">
        <v>139</v>
      </c>
      <c r="F112" s="1">
        <v>324</v>
      </c>
      <c r="H112" s="6">
        <v>0.86</v>
      </c>
      <c r="I112">
        <v>123</v>
      </c>
      <c r="J112">
        <v>144</v>
      </c>
      <c r="L112" s="6">
        <v>0.86</v>
      </c>
      <c r="M112">
        <v>81</v>
      </c>
      <c r="N112">
        <v>95</v>
      </c>
      <c r="P112" s="6">
        <v>0.86</v>
      </c>
      <c r="Q112">
        <v>103</v>
      </c>
      <c r="R112">
        <v>120</v>
      </c>
    </row>
    <row r="113" spans="6:18" ht="15" customHeight="1">
      <c r="F113" s="1"/>
      <c r="J113" s="7"/>
      <c r="M113" s="7"/>
      <c r="N113" s="7"/>
      <c r="Q113" s="7"/>
      <c r="R113" s="7"/>
    </row>
    <row r="114" spans="2:18" ht="15" customHeight="1">
      <c r="B114" t="s">
        <v>110</v>
      </c>
      <c r="C114" t="s">
        <v>111</v>
      </c>
      <c r="D114" s="6">
        <v>23.38</v>
      </c>
      <c r="E114" s="7">
        <v>12877</v>
      </c>
      <c r="F114" s="1">
        <v>551</v>
      </c>
      <c r="H114" s="6">
        <v>30.87</v>
      </c>
      <c r="I114" s="7">
        <v>22550</v>
      </c>
      <c r="J114">
        <v>730</v>
      </c>
      <c r="L114" s="6">
        <v>28.84</v>
      </c>
      <c r="M114" s="7">
        <v>15326</v>
      </c>
      <c r="N114">
        <v>531</v>
      </c>
      <c r="P114" s="6">
        <v>29.59</v>
      </c>
      <c r="Q114" s="7">
        <v>16133</v>
      </c>
      <c r="R114">
        <v>545</v>
      </c>
    </row>
    <row r="115" spans="2:18" ht="15" customHeight="1">
      <c r="B115" t="s">
        <v>112</v>
      </c>
      <c r="C115" t="s">
        <v>113</v>
      </c>
      <c r="D115" s="6">
        <v>1.13</v>
      </c>
      <c r="E115">
        <v>297</v>
      </c>
      <c r="F115">
        <v>262</v>
      </c>
      <c r="H115" s="6">
        <v>1.2</v>
      </c>
      <c r="I115" s="7">
        <v>390</v>
      </c>
      <c r="J115" s="7">
        <v>325</v>
      </c>
      <c r="L115" s="6">
        <v>1</v>
      </c>
      <c r="M115" s="7">
        <v>339</v>
      </c>
      <c r="N115">
        <v>339</v>
      </c>
      <c r="P115" s="6">
        <v>1.2</v>
      </c>
      <c r="Q115" s="7">
        <v>399</v>
      </c>
      <c r="R115">
        <v>332</v>
      </c>
    </row>
    <row r="116" spans="3:18" ht="15" customHeight="1">
      <c r="C116" t="s">
        <v>16</v>
      </c>
      <c r="D116" s="6">
        <v>24.52</v>
      </c>
      <c r="E116" s="7">
        <v>13174</v>
      </c>
      <c r="F116" s="1">
        <v>537</v>
      </c>
      <c r="H116" s="6">
        <v>32.08</v>
      </c>
      <c r="I116" s="7">
        <v>22940</v>
      </c>
      <c r="J116" s="7">
        <v>715</v>
      </c>
      <c r="L116" s="6">
        <v>29.84</v>
      </c>
      <c r="M116" s="7">
        <v>15665</v>
      </c>
      <c r="N116">
        <v>525</v>
      </c>
      <c r="P116" s="6">
        <v>30.79</v>
      </c>
      <c r="Q116" s="7">
        <v>16531</v>
      </c>
      <c r="R116">
        <v>537</v>
      </c>
    </row>
    <row r="117" spans="5:18" ht="15" customHeight="1">
      <c r="E117" s="7"/>
      <c r="F117" s="1"/>
      <c r="J117" s="7"/>
      <c r="M117" s="7"/>
      <c r="N117" s="7"/>
      <c r="Q117" s="7"/>
      <c r="R117" s="7"/>
    </row>
    <row r="118" spans="2:18" ht="15" customHeight="1">
      <c r="B118" t="s">
        <v>114</v>
      </c>
      <c r="C118" t="s">
        <v>116</v>
      </c>
      <c r="D118" s="6">
        <v>0</v>
      </c>
      <c r="E118" s="7">
        <v>0</v>
      </c>
      <c r="F118" s="1" t="s">
        <v>15</v>
      </c>
      <c r="H118" s="6">
        <v>1.61</v>
      </c>
      <c r="I118" s="7">
        <v>1154</v>
      </c>
      <c r="J118">
        <v>717</v>
      </c>
      <c r="L118" s="6">
        <v>1.61</v>
      </c>
      <c r="M118" s="7">
        <v>1255</v>
      </c>
      <c r="N118">
        <v>779</v>
      </c>
      <c r="P118" s="6">
        <v>1.63</v>
      </c>
      <c r="Q118" s="7">
        <v>1267</v>
      </c>
      <c r="R118">
        <v>776</v>
      </c>
    </row>
    <row r="119" spans="2:19" ht="15" customHeight="1">
      <c r="B119" t="s">
        <v>115</v>
      </c>
      <c r="C119" t="s">
        <v>118</v>
      </c>
      <c r="D119" s="6">
        <v>2.86</v>
      </c>
      <c r="E119" s="7">
        <v>1484</v>
      </c>
      <c r="F119">
        <v>519</v>
      </c>
      <c r="H119" s="6">
        <v>10.58</v>
      </c>
      <c r="I119" s="7">
        <v>5674</v>
      </c>
      <c r="J119">
        <v>536</v>
      </c>
      <c r="L119" s="6">
        <v>11.27</v>
      </c>
      <c r="M119" s="7">
        <v>7741</v>
      </c>
      <c r="N119">
        <v>687</v>
      </c>
      <c r="P119" s="6">
        <v>10.74</v>
      </c>
      <c r="Q119" s="7">
        <v>10266</v>
      </c>
      <c r="R119">
        <v>956</v>
      </c>
      <c r="S119" s="15"/>
    </row>
    <row r="120" spans="3:18" ht="15" customHeight="1">
      <c r="C120" t="s">
        <v>115</v>
      </c>
      <c r="D120" s="6">
        <v>0</v>
      </c>
      <c r="E120" s="7">
        <v>0</v>
      </c>
      <c r="F120" s="1" t="s">
        <v>15</v>
      </c>
      <c r="H120" s="6">
        <v>0.68</v>
      </c>
      <c r="I120">
        <v>198</v>
      </c>
      <c r="J120">
        <v>293</v>
      </c>
      <c r="L120" s="6">
        <v>0.68</v>
      </c>
      <c r="M120">
        <v>178</v>
      </c>
      <c r="N120">
        <v>263</v>
      </c>
      <c r="P120" s="6">
        <v>1.23</v>
      </c>
      <c r="Q120">
        <v>241</v>
      </c>
      <c r="R120">
        <v>196</v>
      </c>
    </row>
    <row r="121" spans="3:18" ht="15" customHeight="1">
      <c r="C121" t="s">
        <v>119</v>
      </c>
      <c r="D121" s="6">
        <v>0</v>
      </c>
      <c r="E121" s="7">
        <v>0</v>
      </c>
      <c r="F121" s="1" t="s">
        <v>15</v>
      </c>
      <c r="H121" s="6">
        <v>0.78</v>
      </c>
      <c r="I121">
        <v>362</v>
      </c>
      <c r="J121">
        <v>464</v>
      </c>
      <c r="L121" s="6">
        <v>0.62</v>
      </c>
      <c r="M121">
        <v>342</v>
      </c>
      <c r="N121">
        <v>553</v>
      </c>
      <c r="P121" s="6">
        <v>0.93</v>
      </c>
      <c r="Q121">
        <v>198</v>
      </c>
      <c r="R121">
        <v>212</v>
      </c>
    </row>
    <row r="122" spans="3:18" ht="15" customHeight="1">
      <c r="C122" t="s">
        <v>120</v>
      </c>
      <c r="D122" s="6">
        <v>9.33</v>
      </c>
      <c r="E122" s="7">
        <v>4792</v>
      </c>
      <c r="F122" s="7">
        <v>514</v>
      </c>
      <c r="H122" s="6">
        <v>27.8</v>
      </c>
      <c r="I122" s="7">
        <v>14887</v>
      </c>
      <c r="J122">
        <v>536</v>
      </c>
      <c r="L122" s="6">
        <v>25.1</v>
      </c>
      <c r="M122" s="7">
        <v>13100</v>
      </c>
      <c r="N122">
        <v>522</v>
      </c>
      <c r="P122" s="6">
        <v>23.41</v>
      </c>
      <c r="Q122" s="7">
        <v>13242</v>
      </c>
      <c r="R122">
        <v>566</v>
      </c>
    </row>
    <row r="123" spans="3:18" ht="15" customHeight="1">
      <c r="C123" t="s">
        <v>179</v>
      </c>
      <c r="D123" s="6">
        <v>0</v>
      </c>
      <c r="E123" s="7">
        <v>0</v>
      </c>
      <c r="F123" s="1" t="s">
        <v>15</v>
      </c>
      <c r="H123" s="6">
        <v>0.33</v>
      </c>
      <c r="I123">
        <v>50</v>
      </c>
      <c r="J123">
        <v>150</v>
      </c>
      <c r="L123" s="6">
        <v>0</v>
      </c>
      <c r="M123">
        <v>160</v>
      </c>
      <c r="N123" s="1" t="s">
        <v>15</v>
      </c>
      <c r="P123" s="6">
        <v>0.33</v>
      </c>
      <c r="Q123">
        <v>55</v>
      </c>
      <c r="R123">
        <v>165</v>
      </c>
    </row>
    <row r="124" spans="3:18" ht="15" customHeight="1">
      <c r="C124" t="s">
        <v>121</v>
      </c>
      <c r="D124" s="6">
        <v>0</v>
      </c>
      <c r="E124" s="7">
        <v>0</v>
      </c>
      <c r="F124" s="1" t="s">
        <v>15</v>
      </c>
      <c r="H124" s="6">
        <v>0.5</v>
      </c>
      <c r="I124">
        <v>256</v>
      </c>
      <c r="J124">
        <v>517</v>
      </c>
      <c r="L124" s="6">
        <v>0.25</v>
      </c>
      <c r="M124">
        <v>80</v>
      </c>
      <c r="N124">
        <v>323</v>
      </c>
      <c r="P124" s="6">
        <v>0.25</v>
      </c>
      <c r="Q124">
        <v>132</v>
      </c>
      <c r="R124">
        <v>533</v>
      </c>
    </row>
    <row r="125" spans="3:18" ht="15" customHeight="1">
      <c r="C125" t="s">
        <v>122</v>
      </c>
      <c r="D125" s="6">
        <v>0</v>
      </c>
      <c r="E125" s="7">
        <v>0</v>
      </c>
      <c r="F125" s="1" t="s">
        <v>15</v>
      </c>
      <c r="H125" s="6">
        <v>0</v>
      </c>
      <c r="I125">
        <v>20</v>
      </c>
      <c r="J125" s="1" t="s">
        <v>15</v>
      </c>
      <c r="L125" s="6">
        <v>0</v>
      </c>
      <c r="M125">
        <v>16</v>
      </c>
      <c r="N125" s="1" t="s">
        <v>15</v>
      </c>
      <c r="P125" s="6">
        <v>0</v>
      </c>
      <c r="Q125">
        <v>31</v>
      </c>
      <c r="R125" s="1" t="s">
        <v>15</v>
      </c>
    </row>
    <row r="126" spans="3:18" ht="15" customHeight="1">
      <c r="C126" t="s">
        <v>123</v>
      </c>
      <c r="D126" s="6">
        <v>1.5</v>
      </c>
      <c r="E126" s="7">
        <v>547</v>
      </c>
      <c r="F126">
        <v>364</v>
      </c>
      <c r="H126" s="6">
        <v>4.47</v>
      </c>
      <c r="I126" s="7">
        <v>2042</v>
      </c>
      <c r="J126">
        <v>456</v>
      </c>
      <c r="L126" s="6">
        <v>4.11</v>
      </c>
      <c r="M126" s="7">
        <v>3753</v>
      </c>
      <c r="N126">
        <v>913</v>
      </c>
      <c r="P126" s="6">
        <v>4.88</v>
      </c>
      <c r="Q126" s="7">
        <v>4372</v>
      </c>
      <c r="R126">
        <v>895</v>
      </c>
    </row>
    <row r="127" spans="3:18" ht="15" customHeight="1">
      <c r="C127" t="s">
        <v>16</v>
      </c>
      <c r="D127" s="6">
        <v>13.69</v>
      </c>
      <c r="E127" s="7">
        <v>6823</v>
      </c>
      <c r="F127">
        <v>498</v>
      </c>
      <c r="H127" s="6">
        <v>46.75</v>
      </c>
      <c r="I127" s="7">
        <v>24643</v>
      </c>
      <c r="J127">
        <v>527</v>
      </c>
      <c r="L127" s="6">
        <v>43.63</v>
      </c>
      <c r="M127" s="7">
        <v>26625</v>
      </c>
      <c r="N127">
        <v>610</v>
      </c>
      <c r="P127" s="6">
        <v>43.41</v>
      </c>
      <c r="Q127" s="7">
        <v>29804</v>
      </c>
      <c r="R127">
        <v>687</v>
      </c>
    </row>
    <row r="128" spans="5:18" ht="15" customHeight="1">
      <c r="E128" s="7"/>
      <c r="F128"/>
      <c r="J128" s="7"/>
      <c r="M128" s="7"/>
      <c r="N128" s="7"/>
      <c r="Q128" s="7"/>
      <c r="R128" s="7"/>
    </row>
    <row r="129" spans="2:18" ht="15" customHeight="1">
      <c r="B129" t="s">
        <v>16</v>
      </c>
      <c r="C129" t="s">
        <v>16</v>
      </c>
      <c r="D129" s="6">
        <v>165.67</v>
      </c>
      <c r="E129" s="7">
        <v>95235</v>
      </c>
      <c r="F129">
        <v>575</v>
      </c>
      <c r="H129" s="6">
        <v>364.78</v>
      </c>
      <c r="I129" s="7">
        <v>204893</v>
      </c>
      <c r="J129">
        <v>562</v>
      </c>
      <c r="L129" s="6">
        <v>345.05</v>
      </c>
      <c r="M129" s="7">
        <v>182914</v>
      </c>
      <c r="N129">
        <v>530</v>
      </c>
      <c r="P129" s="6">
        <v>342.2</v>
      </c>
      <c r="Q129" s="7">
        <v>179524</v>
      </c>
      <c r="R129">
        <v>525</v>
      </c>
    </row>
    <row r="130" spans="9:18" ht="15" customHeight="1">
      <c r="I130"/>
      <c r="J130" s="7"/>
      <c r="M130" s="7"/>
      <c r="N130" s="7"/>
      <c r="Q130" s="7"/>
      <c r="R130" s="7"/>
    </row>
    <row r="131" spans="6:18" ht="15" customHeight="1">
      <c r="F131" s="1"/>
      <c r="M131" s="7"/>
      <c r="Q131" s="7"/>
      <c r="R131" s="7"/>
    </row>
    <row r="132" spans="5:18" ht="12.75">
      <c r="E132" s="7"/>
      <c r="F132" s="8"/>
      <c r="J132" s="7"/>
      <c r="M132" s="7"/>
      <c r="N132" s="7"/>
      <c r="Q132" s="7"/>
      <c r="R132" s="7"/>
    </row>
    <row r="133" ht="12.75">
      <c r="B133" t="s">
        <v>125</v>
      </c>
    </row>
    <row r="135" ht="12.75">
      <c r="B135" s="9" t="s">
        <v>186</v>
      </c>
    </row>
    <row r="136" ht="12.75">
      <c r="B136" s="9" t="s">
        <v>127</v>
      </c>
    </row>
    <row r="138" ht="12.75">
      <c r="B138" t="s">
        <v>187</v>
      </c>
    </row>
    <row r="139" ht="12.75">
      <c r="B139" t="s">
        <v>188</v>
      </c>
    </row>
    <row r="140" ht="12.75">
      <c r="B140" t="s">
        <v>134</v>
      </c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1" r:id="rId1"/>
  <headerFooter alignWithMargins="0">
    <oddFooter>&amp;L&amp;8Source: IR*P Data Warehouse Deborah on 1/24/08.
FHDA IR*P RBB - 1/24/08
FH 5-yr WSCH FTEF Prod by Term.xls&amp;R&amp;8Page &amp;P of &amp;N</oddFooter>
  </headerFooter>
  <rowBreaks count="3" manualBreakCount="3">
    <brk id="44" min="1" max="17" man="1"/>
    <brk id="77" min="1" max="17" man="1"/>
    <brk id="116" min="1" max="1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6" customWidth="1"/>
    <col min="5" max="5" width="9.28125" style="0" customWidth="1"/>
    <col min="6" max="6" width="7.7109375" style="7" customWidth="1"/>
    <col min="7" max="7" width="2.7109375" style="0" customWidth="1"/>
    <col min="8" max="8" width="9.28125" style="6" customWidth="1"/>
    <col min="9" max="9" width="10.421875" style="7" customWidth="1"/>
    <col min="10" max="10" width="7.7109375" style="0" customWidth="1"/>
    <col min="11" max="11" width="2.7109375" style="0" customWidth="1"/>
    <col min="12" max="12" width="9.28125" style="6" customWidth="1"/>
    <col min="13" max="13" width="9.28125" style="0" customWidth="1"/>
    <col min="14" max="14" width="7.7109375" style="0" customWidth="1"/>
    <col min="15" max="15" width="2.7109375" style="0" customWidth="1"/>
    <col min="16" max="16" width="9.28125" style="6" customWidth="1"/>
    <col min="17" max="17" width="9.28125" style="0" customWidth="1"/>
    <col min="18" max="18" width="7.7109375" style="0" customWidth="1"/>
    <col min="19" max="19" width="15.57421875" style="0" customWidth="1"/>
    <col min="20" max="20" width="19.28125" style="0" customWidth="1"/>
    <col min="21" max="21" width="6.57421875" style="0" customWidth="1"/>
    <col min="22" max="22" width="13.57421875" style="0" customWidth="1"/>
    <col min="23" max="23" width="7.2812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189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ht="12.75">
      <c r="A4" s="28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23" t="s">
        <v>3</v>
      </c>
      <c r="E6" s="3" t="s">
        <v>4</v>
      </c>
      <c r="F6" s="17" t="s">
        <v>5</v>
      </c>
      <c r="G6" s="3"/>
      <c r="H6" s="23" t="s">
        <v>3</v>
      </c>
      <c r="I6" s="17" t="s">
        <v>4</v>
      </c>
      <c r="J6" s="3" t="s">
        <v>5</v>
      </c>
      <c r="K6" s="3"/>
      <c r="L6" s="23" t="s">
        <v>3</v>
      </c>
      <c r="M6" s="3" t="s">
        <v>4</v>
      </c>
      <c r="N6" s="3" t="s">
        <v>5</v>
      </c>
      <c r="O6" s="3"/>
      <c r="P6" s="2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24"/>
      <c r="E7" s="5"/>
      <c r="F7" s="18"/>
      <c r="G7" s="5"/>
      <c r="O7" s="5"/>
      <c r="P7" s="24"/>
      <c r="Q7" s="5"/>
      <c r="R7" s="5"/>
    </row>
    <row r="8" spans="2:31" ht="15" customHeight="1">
      <c r="B8" t="s">
        <v>6</v>
      </c>
      <c r="C8" t="s">
        <v>7</v>
      </c>
      <c r="D8" s="6">
        <v>4.52</v>
      </c>
      <c r="E8" s="7">
        <v>3375</v>
      </c>
      <c r="F8">
        <v>746</v>
      </c>
      <c r="H8" s="6">
        <v>4.9</v>
      </c>
      <c r="I8" s="7">
        <v>2989</v>
      </c>
      <c r="J8" s="7">
        <v>610</v>
      </c>
      <c r="L8" s="6">
        <v>4.9</v>
      </c>
      <c r="M8" s="7">
        <v>2834</v>
      </c>
      <c r="N8" s="7">
        <v>578</v>
      </c>
      <c r="P8" s="6">
        <v>5.62</v>
      </c>
      <c r="Q8" s="7">
        <v>3069</v>
      </c>
      <c r="R8" s="7">
        <v>547</v>
      </c>
      <c r="AE8" s="7"/>
    </row>
    <row r="9" spans="2:31" ht="15" customHeight="1">
      <c r="B9" t="s">
        <v>8</v>
      </c>
      <c r="C9" t="s">
        <v>9</v>
      </c>
      <c r="D9" s="6">
        <v>9.32</v>
      </c>
      <c r="E9" s="7">
        <v>4012</v>
      </c>
      <c r="F9">
        <v>430</v>
      </c>
      <c r="H9" s="6">
        <v>11.87</v>
      </c>
      <c r="I9" s="7">
        <v>5474</v>
      </c>
      <c r="J9" s="7">
        <v>461</v>
      </c>
      <c r="L9" s="6">
        <v>11.75</v>
      </c>
      <c r="M9" s="7">
        <v>5416</v>
      </c>
      <c r="N9" s="7">
        <v>461</v>
      </c>
      <c r="P9" s="6">
        <v>11.95</v>
      </c>
      <c r="Q9" s="7">
        <v>5055</v>
      </c>
      <c r="R9" s="7">
        <v>423</v>
      </c>
      <c r="AE9" s="7"/>
    </row>
    <row r="10" spans="3:31" ht="15" customHeight="1">
      <c r="C10" t="s">
        <v>10</v>
      </c>
      <c r="D10" s="6">
        <v>0.15</v>
      </c>
      <c r="E10">
        <v>28</v>
      </c>
      <c r="F10" s="1">
        <v>185</v>
      </c>
      <c r="H10" s="6">
        <v>0.15</v>
      </c>
      <c r="I10" s="7">
        <v>93</v>
      </c>
      <c r="J10" s="7">
        <v>620</v>
      </c>
      <c r="L10" s="6">
        <v>0.15</v>
      </c>
      <c r="M10" s="7">
        <v>111</v>
      </c>
      <c r="N10" s="7">
        <v>740</v>
      </c>
      <c r="P10" s="6">
        <v>0.15</v>
      </c>
      <c r="Q10" s="7">
        <v>108</v>
      </c>
      <c r="R10" s="7">
        <v>720</v>
      </c>
      <c r="AE10" s="7"/>
    </row>
    <row r="11" spans="3:31" ht="15" customHeight="1">
      <c r="C11" t="s">
        <v>11</v>
      </c>
      <c r="D11" s="6">
        <v>0.55</v>
      </c>
      <c r="E11">
        <v>25</v>
      </c>
      <c r="F11">
        <v>46</v>
      </c>
      <c r="H11" s="6">
        <v>1.27</v>
      </c>
      <c r="I11" s="7">
        <v>213</v>
      </c>
      <c r="J11" s="7">
        <v>168</v>
      </c>
      <c r="L11" s="6">
        <v>1.99</v>
      </c>
      <c r="M11" s="7">
        <v>356</v>
      </c>
      <c r="N11" s="7">
        <v>178</v>
      </c>
      <c r="P11" s="6">
        <v>1.64</v>
      </c>
      <c r="Q11" s="7">
        <v>454</v>
      </c>
      <c r="R11" s="7">
        <v>276</v>
      </c>
      <c r="AE11" s="7"/>
    </row>
    <row r="12" spans="3:31" ht="15" customHeight="1">
      <c r="C12" t="s">
        <v>12</v>
      </c>
      <c r="D12" s="6">
        <v>0.65</v>
      </c>
      <c r="E12">
        <v>419</v>
      </c>
      <c r="F12" s="1">
        <v>641</v>
      </c>
      <c r="H12" s="6">
        <v>3.88</v>
      </c>
      <c r="I12" s="7">
        <v>1672</v>
      </c>
      <c r="J12" s="7">
        <v>431</v>
      </c>
      <c r="L12" s="6">
        <v>4.33</v>
      </c>
      <c r="M12" s="7">
        <v>1525</v>
      </c>
      <c r="N12" s="7">
        <v>352</v>
      </c>
      <c r="P12" s="6">
        <v>4.33</v>
      </c>
      <c r="Q12" s="7">
        <v>1768</v>
      </c>
      <c r="R12" s="7">
        <v>409</v>
      </c>
      <c r="AE12" s="7"/>
    </row>
    <row r="13" spans="3:31" ht="15" customHeight="1">
      <c r="C13" t="s">
        <v>13</v>
      </c>
      <c r="D13" s="6">
        <v>0.4</v>
      </c>
      <c r="E13" s="7">
        <v>220</v>
      </c>
      <c r="F13" s="7">
        <v>549</v>
      </c>
      <c r="H13" s="6">
        <v>1.12</v>
      </c>
      <c r="I13" s="7">
        <v>628</v>
      </c>
      <c r="J13" s="7">
        <v>563</v>
      </c>
      <c r="L13" s="6">
        <v>1.16</v>
      </c>
      <c r="M13" s="7">
        <v>549</v>
      </c>
      <c r="N13" s="7">
        <v>474</v>
      </c>
      <c r="P13" s="6">
        <v>1.16</v>
      </c>
      <c r="Q13" s="7">
        <v>560</v>
      </c>
      <c r="R13" s="7">
        <v>483</v>
      </c>
      <c r="AE13" s="7"/>
    </row>
    <row r="14" spans="3:31" ht="15" customHeight="1">
      <c r="C14" t="s">
        <v>180</v>
      </c>
      <c r="D14" s="6">
        <v>0</v>
      </c>
      <c r="E14">
        <v>0</v>
      </c>
      <c r="F14" s="1" t="s">
        <v>15</v>
      </c>
      <c r="H14" s="6">
        <v>0</v>
      </c>
      <c r="I14" s="7">
        <v>9</v>
      </c>
      <c r="J14" s="1" t="s">
        <v>15</v>
      </c>
      <c r="L14" s="6">
        <v>0</v>
      </c>
      <c r="M14" s="7">
        <v>0</v>
      </c>
      <c r="N14" s="1" t="s">
        <v>15</v>
      </c>
      <c r="P14" s="6">
        <v>0</v>
      </c>
      <c r="Q14" s="7">
        <v>0</v>
      </c>
      <c r="R14" s="1" t="s">
        <v>15</v>
      </c>
      <c r="AE14" s="7"/>
    </row>
    <row r="15" spans="3:31" ht="15" customHeight="1">
      <c r="C15" t="s">
        <v>14</v>
      </c>
      <c r="D15" s="6">
        <v>0.63</v>
      </c>
      <c r="E15" s="7">
        <v>222</v>
      </c>
      <c r="F15">
        <v>351</v>
      </c>
      <c r="H15" s="6">
        <v>1.03</v>
      </c>
      <c r="I15" s="7">
        <v>320</v>
      </c>
      <c r="J15" s="7">
        <v>310</v>
      </c>
      <c r="L15" s="6">
        <v>1.57</v>
      </c>
      <c r="M15" s="7">
        <v>381</v>
      </c>
      <c r="N15" s="7">
        <v>243</v>
      </c>
      <c r="P15" s="6">
        <v>1.47</v>
      </c>
      <c r="Q15" s="7">
        <v>409</v>
      </c>
      <c r="R15" s="7">
        <v>279</v>
      </c>
      <c r="AE15" s="7"/>
    </row>
    <row r="16" spans="3:31" ht="15" customHeight="1">
      <c r="C16" t="s">
        <v>16</v>
      </c>
      <c r="D16">
        <v>16.23</v>
      </c>
      <c r="E16" s="7">
        <v>8300</v>
      </c>
      <c r="F16">
        <v>512</v>
      </c>
      <c r="H16" s="25">
        <v>24.21</v>
      </c>
      <c r="I16" s="26">
        <v>11397</v>
      </c>
      <c r="J16" s="26">
        <v>471</v>
      </c>
      <c r="K16" s="27"/>
      <c r="L16" s="25">
        <v>25.85</v>
      </c>
      <c r="M16" s="26">
        <v>11171</v>
      </c>
      <c r="N16" s="26">
        <v>432</v>
      </c>
      <c r="P16" s="6">
        <v>26.31</v>
      </c>
      <c r="Q16" s="7">
        <v>11423</v>
      </c>
      <c r="R16" s="7">
        <v>434</v>
      </c>
      <c r="AE16" s="7"/>
    </row>
    <row r="17" spans="10:31" ht="15" customHeight="1">
      <c r="J17" s="7"/>
      <c r="M17" s="7"/>
      <c r="N17" s="7"/>
      <c r="Q17" s="7"/>
      <c r="R17" s="7"/>
      <c r="AE17" s="7"/>
    </row>
    <row r="18" spans="2:31" ht="15" customHeight="1">
      <c r="B18" t="s">
        <v>17</v>
      </c>
      <c r="C18" t="s">
        <v>18</v>
      </c>
      <c r="D18" s="6">
        <v>0.2</v>
      </c>
      <c r="E18" s="7">
        <v>148</v>
      </c>
      <c r="F18">
        <v>740</v>
      </c>
      <c r="H18" s="6">
        <v>0.4</v>
      </c>
      <c r="I18" s="7">
        <v>384</v>
      </c>
      <c r="J18" s="7">
        <v>960</v>
      </c>
      <c r="L18" s="6">
        <v>0.4</v>
      </c>
      <c r="M18" s="7">
        <v>282</v>
      </c>
      <c r="N18" s="7">
        <v>705</v>
      </c>
      <c r="P18" s="6">
        <v>0.4</v>
      </c>
      <c r="Q18" s="7">
        <v>294</v>
      </c>
      <c r="R18" s="7">
        <v>735</v>
      </c>
      <c r="S18" s="7"/>
      <c r="AE18" s="7"/>
    </row>
    <row r="19" spans="2:31" ht="15" customHeight="1">
      <c r="B19" t="s">
        <v>19</v>
      </c>
      <c r="C19" t="s">
        <v>20</v>
      </c>
      <c r="D19" s="6">
        <v>3.71</v>
      </c>
      <c r="E19" s="7">
        <v>3007</v>
      </c>
      <c r="F19">
        <v>809</v>
      </c>
      <c r="H19" s="6">
        <v>12.92</v>
      </c>
      <c r="I19" s="7">
        <v>9750</v>
      </c>
      <c r="J19" s="7">
        <v>755</v>
      </c>
      <c r="L19" s="6">
        <v>13.32</v>
      </c>
      <c r="M19" s="7">
        <v>9874</v>
      </c>
      <c r="N19" s="7">
        <v>741</v>
      </c>
      <c r="P19" s="6">
        <v>14.96</v>
      </c>
      <c r="Q19" s="7">
        <v>10319</v>
      </c>
      <c r="R19" s="7">
        <v>690</v>
      </c>
      <c r="AE19" s="7"/>
    </row>
    <row r="20" spans="3:31" ht="15" customHeight="1">
      <c r="C20" t="s">
        <v>21</v>
      </c>
      <c r="D20" s="6">
        <v>0</v>
      </c>
      <c r="E20" s="7">
        <v>49</v>
      </c>
      <c r="F20" s="1" t="s">
        <v>15</v>
      </c>
      <c r="H20" s="6">
        <v>1.68</v>
      </c>
      <c r="I20" s="7">
        <v>540</v>
      </c>
      <c r="J20" s="7">
        <v>322</v>
      </c>
      <c r="L20" s="6">
        <v>2.11</v>
      </c>
      <c r="M20" s="7">
        <v>431</v>
      </c>
      <c r="N20" s="7">
        <v>204</v>
      </c>
      <c r="P20" s="6">
        <v>0.79</v>
      </c>
      <c r="Q20" s="7">
        <v>230</v>
      </c>
      <c r="R20" s="7">
        <v>291</v>
      </c>
      <c r="AE20" s="7"/>
    </row>
    <row r="21" spans="3:31" ht="15" customHeight="1">
      <c r="C21" t="s">
        <v>22</v>
      </c>
      <c r="D21" s="6">
        <v>0</v>
      </c>
      <c r="E21" s="7">
        <v>6</v>
      </c>
      <c r="F21" s="1" t="s">
        <v>15</v>
      </c>
      <c r="H21" s="6">
        <v>2.13</v>
      </c>
      <c r="I21" s="7">
        <v>1072</v>
      </c>
      <c r="J21" s="7">
        <v>502</v>
      </c>
      <c r="L21" s="6">
        <v>1.63</v>
      </c>
      <c r="M21" s="7">
        <v>713</v>
      </c>
      <c r="N21" s="7">
        <v>437</v>
      </c>
      <c r="P21" s="6">
        <v>2.2</v>
      </c>
      <c r="Q21" s="7">
        <v>837</v>
      </c>
      <c r="R21" s="7">
        <v>380</v>
      </c>
      <c r="AE21" s="7"/>
    </row>
    <row r="22" spans="3:31" ht="15" customHeight="1">
      <c r="C22" t="s">
        <v>23</v>
      </c>
      <c r="D22" s="6">
        <v>1.5</v>
      </c>
      <c r="E22" s="7">
        <v>607</v>
      </c>
      <c r="F22">
        <v>404</v>
      </c>
      <c r="H22" s="6">
        <v>4.98</v>
      </c>
      <c r="I22" s="7">
        <v>1674</v>
      </c>
      <c r="J22" s="7">
        <v>336</v>
      </c>
      <c r="L22" s="6">
        <v>5.19</v>
      </c>
      <c r="M22" s="7">
        <v>1729</v>
      </c>
      <c r="N22" s="7">
        <v>333</v>
      </c>
      <c r="P22" s="6">
        <v>4.39</v>
      </c>
      <c r="Q22" s="7">
        <v>1622</v>
      </c>
      <c r="R22" s="7">
        <v>370</v>
      </c>
      <c r="S22" s="7"/>
      <c r="AE22" s="7"/>
    </row>
    <row r="23" spans="3:31" ht="15" customHeight="1">
      <c r="C23" t="s">
        <v>155</v>
      </c>
      <c r="D23" s="6">
        <v>1.12</v>
      </c>
      <c r="E23" s="7">
        <v>1153</v>
      </c>
      <c r="F23" s="7">
        <v>1027</v>
      </c>
      <c r="H23" s="6">
        <v>1.27</v>
      </c>
      <c r="I23" s="7">
        <v>675</v>
      </c>
      <c r="J23" s="7">
        <v>533</v>
      </c>
      <c r="L23" s="6">
        <v>1.82</v>
      </c>
      <c r="M23" s="7">
        <v>1195</v>
      </c>
      <c r="N23" s="7">
        <v>655</v>
      </c>
      <c r="P23" s="6">
        <v>1.78</v>
      </c>
      <c r="Q23" s="7">
        <v>1173</v>
      </c>
      <c r="R23" s="7">
        <v>658</v>
      </c>
      <c r="S23" s="7"/>
      <c r="AE23" s="7"/>
    </row>
    <row r="24" spans="3:31" ht="15" customHeight="1">
      <c r="C24" t="s">
        <v>182</v>
      </c>
      <c r="D24" s="6">
        <v>0.92</v>
      </c>
      <c r="E24" s="7">
        <v>1113</v>
      </c>
      <c r="F24" s="7">
        <v>1214</v>
      </c>
      <c r="H24" s="6">
        <v>2.25</v>
      </c>
      <c r="I24" s="7">
        <v>1746</v>
      </c>
      <c r="J24" s="7">
        <v>777</v>
      </c>
      <c r="L24" s="6">
        <v>2.25</v>
      </c>
      <c r="M24" s="7">
        <v>928</v>
      </c>
      <c r="N24" s="7">
        <v>413</v>
      </c>
      <c r="P24" s="6">
        <v>2.61</v>
      </c>
      <c r="Q24" s="7">
        <v>758</v>
      </c>
      <c r="R24" s="7">
        <v>291</v>
      </c>
      <c r="AE24" s="7"/>
    </row>
    <row r="25" spans="3:31" ht="15" customHeight="1">
      <c r="C25" t="s">
        <v>25</v>
      </c>
      <c r="D25" s="6">
        <v>0.84</v>
      </c>
      <c r="E25" s="7">
        <v>292</v>
      </c>
      <c r="F25" s="7">
        <v>348</v>
      </c>
      <c r="H25" s="6">
        <v>0.84</v>
      </c>
      <c r="I25" s="7">
        <v>370</v>
      </c>
      <c r="J25" s="7">
        <v>440</v>
      </c>
      <c r="L25" s="6">
        <v>0.84</v>
      </c>
      <c r="M25" s="7">
        <v>440</v>
      </c>
      <c r="N25" s="7">
        <v>523</v>
      </c>
      <c r="P25" s="6">
        <v>0.84</v>
      </c>
      <c r="Q25" s="7">
        <v>525</v>
      </c>
      <c r="R25" s="7">
        <v>624</v>
      </c>
      <c r="AE25" s="7"/>
    </row>
    <row r="26" spans="3:31" ht="15" customHeight="1">
      <c r="C26" t="s">
        <v>156</v>
      </c>
      <c r="D26" s="6">
        <v>0.44</v>
      </c>
      <c r="E26" s="7">
        <v>239</v>
      </c>
      <c r="F26">
        <v>543</v>
      </c>
      <c r="H26" s="6">
        <v>2.73</v>
      </c>
      <c r="I26" s="7">
        <v>1403</v>
      </c>
      <c r="J26" s="7">
        <v>513</v>
      </c>
      <c r="L26" s="6">
        <v>3.08</v>
      </c>
      <c r="M26" s="7">
        <v>1444</v>
      </c>
      <c r="N26" s="7">
        <v>469</v>
      </c>
      <c r="P26" s="6">
        <v>2.99</v>
      </c>
      <c r="Q26" s="7">
        <v>1486</v>
      </c>
      <c r="R26" s="7">
        <v>497</v>
      </c>
      <c r="S26" s="21"/>
      <c r="AE26" s="7"/>
    </row>
    <row r="27" spans="3:31" ht="15" customHeight="1">
      <c r="C27" t="s">
        <v>26</v>
      </c>
      <c r="D27" s="6">
        <v>0.81</v>
      </c>
      <c r="E27" s="7">
        <v>476</v>
      </c>
      <c r="F27">
        <v>588</v>
      </c>
      <c r="H27" s="6">
        <v>1.82</v>
      </c>
      <c r="I27" s="7">
        <v>1097</v>
      </c>
      <c r="J27" s="7">
        <v>603</v>
      </c>
      <c r="L27" s="6">
        <v>1.21</v>
      </c>
      <c r="M27" s="7">
        <v>704</v>
      </c>
      <c r="N27" s="7">
        <v>582</v>
      </c>
      <c r="P27" s="6">
        <v>1.62</v>
      </c>
      <c r="Q27" s="7">
        <v>691</v>
      </c>
      <c r="R27" s="7">
        <v>427</v>
      </c>
      <c r="AE27" s="7"/>
    </row>
    <row r="28" spans="3:31" ht="15" customHeight="1">
      <c r="C28" t="s">
        <v>28</v>
      </c>
      <c r="D28" s="6">
        <v>0</v>
      </c>
      <c r="E28" s="7">
        <v>0</v>
      </c>
      <c r="F28" s="1" t="s">
        <v>15</v>
      </c>
      <c r="H28" s="6">
        <v>1.74</v>
      </c>
      <c r="I28" s="7">
        <v>901</v>
      </c>
      <c r="J28" s="7">
        <v>516</v>
      </c>
      <c r="L28" s="6">
        <v>1.61</v>
      </c>
      <c r="M28" s="7">
        <v>832</v>
      </c>
      <c r="N28" s="7">
        <v>516</v>
      </c>
      <c r="P28" s="6">
        <v>1.29</v>
      </c>
      <c r="Q28" s="7">
        <v>757</v>
      </c>
      <c r="R28" s="7">
        <v>589</v>
      </c>
      <c r="S28" s="7"/>
      <c r="AE28" s="7"/>
    </row>
    <row r="29" spans="3:31" ht="15" customHeight="1">
      <c r="C29" t="s">
        <v>29</v>
      </c>
      <c r="D29" s="6">
        <v>3.81</v>
      </c>
      <c r="E29" s="7">
        <v>2464</v>
      </c>
      <c r="F29">
        <v>647</v>
      </c>
      <c r="H29" s="6">
        <v>7</v>
      </c>
      <c r="I29" s="7">
        <v>4636</v>
      </c>
      <c r="J29" s="7">
        <v>662</v>
      </c>
      <c r="L29" s="6">
        <v>3.81</v>
      </c>
      <c r="M29" s="7">
        <v>2294</v>
      </c>
      <c r="N29" s="7">
        <v>602</v>
      </c>
      <c r="P29" s="6">
        <v>3.81</v>
      </c>
      <c r="Q29" s="7">
        <v>2474</v>
      </c>
      <c r="R29" s="7">
        <v>649</v>
      </c>
      <c r="AE29" s="7"/>
    </row>
    <row r="30" spans="3:31" ht="15" customHeight="1">
      <c r="C30" t="s">
        <v>31</v>
      </c>
      <c r="D30" s="6">
        <v>0.64</v>
      </c>
      <c r="E30" s="7">
        <v>730</v>
      </c>
      <c r="F30" s="7">
        <v>1144</v>
      </c>
      <c r="H30" s="6">
        <v>0.6</v>
      </c>
      <c r="I30" s="7">
        <v>287</v>
      </c>
      <c r="J30" s="7">
        <v>478</v>
      </c>
      <c r="L30" s="6">
        <v>0.67</v>
      </c>
      <c r="M30" s="7">
        <v>287</v>
      </c>
      <c r="N30" s="7">
        <v>426</v>
      </c>
      <c r="P30" s="6">
        <v>0.67</v>
      </c>
      <c r="Q30" s="7">
        <v>287</v>
      </c>
      <c r="R30" s="7">
        <v>426</v>
      </c>
      <c r="S30" s="7"/>
      <c r="AE30" s="7"/>
    </row>
    <row r="31" spans="3:31" ht="15" customHeight="1">
      <c r="C31" t="s">
        <v>32</v>
      </c>
      <c r="D31" s="6">
        <v>2.2</v>
      </c>
      <c r="E31" s="7">
        <v>1252</v>
      </c>
      <c r="F31" s="7">
        <v>569</v>
      </c>
      <c r="H31" s="6">
        <v>3.34</v>
      </c>
      <c r="I31" s="7">
        <v>1824</v>
      </c>
      <c r="J31" s="7">
        <v>547</v>
      </c>
      <c r="L31" s="6">
        <v>3.54</v>
      </c>
      <c r="M31" s="7">
        <v>2133</v>
      </c>
      <c r="N31" s="7">
        <v>602</v>
      </c>
      <c r="P31" s="6">
        <v>3.3</v>
      </c>
      <c r="Q31" s="7">
        <v>1906</v>
      </c>
      <c r="R31" s="7">
        <v>577</v>
      </c>
      <c r="S31" s="14"/>
      <c r="AE31" s="7"/>
    </row>
    <row r="32" spans="3:31" ht="15" customHeight="1">
      <c r="C32" t="s">
        <v>33</v>
      </c>
      <c r="D32" s="6">
        <v>1.12</v>
      </c>
      <c r="E32" s="7">
        <v>468</v>
      </c>
      <c r="F32">
        <v>420</v>
      </c>
      <c r="H32" s="6">
        <v>2.88</v>
      </c>
      <c r="I32" s="7">
        <v>1545</v>
      </c>
      <c r="J32" s="7">
        <v>537</v>
      </c>
      <c r="L32" s="6">
        <v>2.6</v>
      </c>
      <c r="M32" s="7">
        <v>1350</v>
      </c>
      <c r="N32" s="7">
        <v>519</v>
      </c>
      <c r="P32" s="6">
        <v>2.69</v>
      </c>
      <c r="Q32" s="7">
        <v>1513</v>
      </c>
      <c r="R32" s="7">
        <v>563</v>
      </c>
      <c r="AE32" s="7"/>
    </row>
    <row r="33" spans="3:31" ht="15" customHeight="1">
      <c r="C33" t="s">
        <v>34</v>
      </c>
      <c r="D33" s="6">
        <v>1</v>
      </c>
      <c r="E33" s="7">
        <v>485</v>
      </c>
      <c r="F33">
        <v>485</v>
      </c>
      <c r="H33" s="6">
        <v>3.34</v>
      </c>
      <c r="I33" s="7">
        <v>2287</v>
      </c>
      <c r="J33" s="7">
        <v>686</v>
      </c>
      <c r="L33" s="6">
        <v>3.43</v>
      </c>
      <c r="M33" s="7">
        <v>1760</v>
      </c>
      <c r="N33" s="7">
        <v>513</v>
      </c>
      <c r="P33" s="6">
        <v>2.67</v>
      </c>
      <c r="Q33" s="7">
        <v>2204</v>
      </c>
      <c r="R33" s="7">
        <v>825</v>
      </c>
      <c r="S33" s="7"/>
      <c r="AE33" s="7"/>
    </row>
    <row r="34" spans="3:31" ht="15" customHeight="1">
      <c r="C34" t="s">
        <v>16</v>
      </c>
      <c r="D34" s="6">
        <v>18.31</v>
      </c>
      <c r="E34" s="7">
        <v>12487</v>
      </c>
      <c r="F34">
        <v>682</v>
      </c>
      <c r="H34" s="6">
        <v>49.92</v>
      </c>
      <c r="I34" s="7">
        <v>30191</v>
      </c>
      <c r="J34" s="7">
        <v>605</v>
      </c>
      <c r="L34" s="6">
        <v>47.52</v>
      </c>
      <c r="M34" s="7">
        <v>26396</v>
      </c>
      <c r="N34" s="7">
        <v>555</v>
      </c>
      <c r="P34" s="6">
        <v>47.02</v>
      </c>
      <c r="Q34" s="7">
        <v>27076</v>
      </c>
      <c r="R34" s="7">
        <v>576</v>
      </c>
      <c r="S34" s="7"/>
      <c r="AE34" s="7"/>
    </row>
    <row r="35" spans="10:31" ht="15" customHeight="1">
      <c r="J35" s="7"/>
      <c r="M35" s="7"/>
      <c r="N35" s="7"/>
      <c r="Q35" s="7"/>
      <c r="R35" s="7"/>
      <c r="S35" s="7"/>
      <c r="AE35" s="7"/>
    </row>
    <row r="36" spans="2:31" ht="15" customHeight="1">
      <c r="B36" t="s">
        <v>35</v>
      </c>
      <c r="C36" t="s">
        <v>36</v>
      </c>
      <c r="D36" s="6">
        <v>2.83</v>
      </c>
      <c r="E36" s="7">
        <v>1311</v>
      </c>
      <c r="F36">
        <v>463</v>
      </c>
      <c r="H36" s="6">
        <v>8.5</v>
      </c>
      <c r="I36" s="7">
        <v>4402</v>
      </c>
      <c r="J36" s="7">
        <v>518</v>
      </c>
      <c r="L36" s="6">
        <v>7.7</v>
      </c>
      <c r="M36" s="7">
        <v>3782</v>
      </c>
      <c r="N36" s="7">
        <v>491</v>
      </c>
      <c r="P36" s="6">
        <v>7.37</v>
      </c>
      <c r="Q36" s="7">
        <v>3996</v>
      </c>
      <c r="R36" s="7">
        <v>542</v>
      </c>
      <c r="AE36" s="7"/>
    </row>
    <row r="37" spans="2:31" ht="15" customHeight="1">
      <c r="B37" t="s">
        <v>37</v>
      </c>
      <c r="C37" t="s">
        <v>38</v>
      </c>
      <c r="D37" s="6">
        <v>0</v>
      </c>
      <c r="E37" s="7">
        <v>0</v>
      </c>
      <c r="F37" s="1" t="s">
        <v>15</v>
      </c>
      <c r="H37" s="6">
        <v>0</v>
      </c>
      <c r="I37" s="7">
        <v>0</v>
      </c>
      <c r="J37" s="1" t="s">
        <v>15</v>
      </c>
      <c r="L37" s="6">
        <v>0.15</v>
      </c>
      <c r="M37" s="7">
        <v>32</v>
      </c>
      <c r="N37" s="7">
        <v>213</v>
      </c>
      <c r="P37" s="6">
        <v>0</v>
      </c>
      <c r="Q37" s="7">
        <v>0</v>
      </c>
      <c r="R37" s="1" t="s">
        <v>15</v>
      </c>
      <c r="AE37" s="7"/>
    </row>
    <row r="38" spans="3:31" ht="15" customHeight="1">
      <c r="C38" t="s">
        <v>39</v>
      </c>
      <c r="D38" s="6">
        <v>2.23</v>
      </c>
      <c r="E38" s="7">
        <v>938</v>
      </c>
      <c r="F38">
        <v>420</v>
      </c>
      <c r="H38" s="6">
        <v>3.3</v>
      </c>
      <c r="I38" s="7">
        <v>1536</v>
      </c>
      <c r="J38" s="7">
        <v>465</v>
      </c>
      <c r="L38" s="6">
        <v>2.7</v>
      </c>
      <c r="M38" s="7">
        <v>1246</v>
      </c>
      <c r="N38" s="7">
        <v>461</v>
      </c>
      <c r="P38" s="6">
        <v>3.58</v>
      </c>
      <c r="Q38" s="7">
        <v>1686</v>
      </c>
      <c r="R38" s="7">
        <v>471</v>
      </c>
      <c r="AE38" s="7"/>
    </row>
    <row r="39" spans="3:31" ht="15" customHeight="1">
      <c r="C39" t="s">
        <v>41</v>
      </c>
      <c r="D39" s="6">
        <v>1.53</v>
      </c>
      <c r="E39" s="7">
        <v>662</v>
      </c>
      <c r="F39">
        <v>432</v>
      </c>
      <c r="H39" s="6">
        <v>4.13</v>
      </c>
      <c r="I39" s="7">
        <v>2120</v>
      </c>
      <c r="J39" s="7">
        <v>513</v>
      </c>
      <c r="L39" s="6">
        <v>3.25</v>
      </c>
      <c r="M39" s="7">
        <v>1600</v>
      </c>
      <c r="N39" s="7">
        <v>492</v>
      </c>
      <c r="P39" s="6">
        <v>4</v>
      </c>
      <c r="Q39" s="7">
        <v>1915</v>
      </c>
      <c r="R39" s="7">
        <v>479</v>
      </c>
      <c r="AE39" s="7"/>
    </row>
    <row r="40" spans="3:31" ht="15" customHeight="1">
      <c r="C40" t="s">
        <v>42</v>
      </c>
      <c r="D40" s="6">
        <v>1.06</v>
      </c>
      <c r="E40" s="7">
        <v>385</v>
      </c>
      <c r="F40">
        <v>362</v>
      </c>
      <c r="H40" s="6">
        <v>3.36</v>
      </c>
      <c r="I40" s="7">
        <v>1585</v>
      </c>
      <c r="J40" s="7">
        <v>472</v>
      </c>
      <c r="L40" s="6">
        <v>2.99</v>
      </c>
      <c r="M40" s="7">
        <v>1492</v>
      </c>
      <c r="N40" s="7">
        <v>498</v>
      </c>
      <c r="P40" s="6">
        <v>3.66</v>
      </c>
      <c r="Q40" s="7">
        <v>1526</v>
      </c>
      <c r="R40" s="7">
        <v>417</v>
      </c>
      <c r="AE40" s="7"/>
    </row>
    <row r="41" spans="3:31" ht="15" customHeight="1">
      <c r="C41" t="s">
        <v>43</v>
      </c>
      <c r="D41" s="6">
        <v>2</v>
      </c>
      <c r="E41" s="7">
        <v>1505</v>
      </c>
      <c r="F41">
        <v>753</v>
      </c>
      <c r="H41" s="6">
        <v>4.52</v>
      </c>
      <c r="I41" s="7">
        <v>3274</v>
      </c>
      <c r="J41" s="7">
        <v>725</v>
      </c>
      <c r="L41" s="6">
        <v>4.45</v>
      </c>
      <c r="M41" s="7">
        <v>3058</v>
      </c>
      <c r="N41" s="7">
        <v>687</v>
      </c>
      <c r="P41" s="6">
        <v>4.52</v>
      </c>
      <c r="Q41" s="7">
        <v>3230</v>
      </c>
      <c r="R41" s="7">
        <v>715</v>
      </c>
      <c r="AE41" s="7"/>
    </row>
    <row r="42" spans="3:31" ht="15" customHeight="1">
      <c r="C42" t="s">
        <v>44</v>
      </c>
      <c r="D42" s="6">
        <v>0.4</v>
      </c>
      <c r="E42" s="7">
        <v>111</v>
      </c>
      <c r="F42">
        <v>278</v>
      </c>
      <c r="H42" s="6">
        <v>0</v>
      </c>
      <c r="I42" s="7">
        <v>0</v>
      </c>
      <c r="J42" s="1" t="s">
        <v>15</v>
      </c>
      <c r="L42" s="6">
        <v>0</v>
      </c>
      <c r="M42" s="7">
        <v>0</v>
      </c>
      <c r="N42" s="1" t="s">
        <v>15</v>
      </c>
      <c r="P42" s="6">
        <v>0</v>
      </c>
      <c r="Q42" s="7">
        <v>0</v>
      </c>
      <c r="R42" s="1" t="s">
        <v>15</v>
      </c>
      <c r="AE42" s="7"/>
    </row>
    <row r="43" spans="3:31" ht="15" customHeight="1">
      <c r="C43" t="s">
        <v>45</v>
      </c>
      <c r="D43" s="6">
        <v>1.5</v>
      </c>
      <c r="E43" s="7">
        <v>753</v>
      </c>
      <c r="F43">
        <v>501</v>
      </c>
      <c r="H43" s="6">
        <v>2.59</v>
      </c>
      <c r="I43" s="7">
        <v>1207</v>
      </c>
      <c r="J43" s="7">
        <v>467</v>
      </c>
      <c r="L43" s="6">
        <v>2.59</v>
      </c>
      <c r="M43" s="7">
        <v>1170</v>
      </c>
      <c r="N43" s="7">
        <v>451</v>
      </c>
      <c r="P43" s="6">
        <v>2.68</v>
      </c>
      <c r="Q43" s="7">
        <v>1114</v>
      </c>
      <c r="R43" s="7">
        <v>415</v>
      </c>
      <c r="AE43" s="7"/>
    </row>
    <row r="44" spans="3:31" ht="15" customHeight="1">
      <c r="C44" t="s">
        <v>46</v>
      </c>
      <c r="D44" s="6">
        <v>2.87</v>
      </c>
      <c r="E44" s="7">
        <v>1825</v>
      </c>
      <c r="F44">
        <v>637</v>
      </c>
      <c r="H44" s="6">
        <v>5.7</v>
      </c>
      <c r="I44" s="7">
        <v>3241</v>
      </c>
      <c r="J44" s="7">
        <v>569</v>
      </c>
      <c r="L44" s="6">
        <v>6</v>
      </c>
      <c r="M44" s="7">
        <v>3161</v>
      </c>
      <c r="N44" s="7">
        <v>527</v>
      </c>
      <c r="P44" s="6">
        <v>6.03</v>
      </c>
      <c r="Q44" s="7">
        <v>2867</v>
      </c>
      <c r="R44" s="7">
        <v>475</v>
      </c>
      <c r="AE44" s="7"/>
    </row>
    <row r="45" spans="3:31" ht="15" customHeight="1">
      <c r="C45" t="s">
        <v>183</v>
      </c>
      <c r="D45" s="6">
        <v>0</v>
      </c>
      <c r="E45" s="7">
        <v>0</v>
      </c>
      <c r="F45" s="1" t="s">
        <v>15</v>
      </c>
      <c r="H45" s="6">
        <v>0</v>
      </c>
      <c r="I45" s="7">
        <v>7</v>
      </c>
      <c r="J45" s="1" t="s">
        <v>15</v>
      </c>
      <c r="L45" s="6">
        <v>0</v>
      </c>
      <c r="M45" s="7">
        <v>20</v>
      </c>
      <c r="N45" s="1" t="s">
        <v>15</v>
      </c>
      <c r="P45" s="6">
        <v>0</v>
      </c>
      <c r="Q45" s="7">
        <v>8</v>
      </c>
      <c r="R45" s="1" t="s">
        <v>15</v>
      </c>
      <c r="AE45" s="7"/>
    </row>
    <row r="46" spans="2:31" ht="15" customHeight="1">
      <c r="B46" t="s">
        <v>35</v>
      </c>
      <c r="C46" t="s">
        <v>47</v>
      </c>
      <c r="D46" s="6">
        <v>1.87</v>
      </c>
      <c r="E46" s="7">
        <v>909</v>
      </c>
      <c r="F46">
        <v>487</v>
      </c>
      <c r="H46" s="6">
        <v>3.5</v>
      </c>
      <c r="I46" s="7">
        <v>1285</v>
      </c>
      <c r="J46" s="7">
        <v>367</v>
      </c>
      <c r="L46" s="6">
        <v>2.5</v>
      </c>
      <c r="M46" s="7">
        <v>1103</v>
      </c>
      <c r="N46" s="7">
        <v>441</v>
      </c>
      <c r="P46" s="6">
        <v>3.3</v>
      </c>
      <c r="Q46" s="7">
        <v>1409</v>
      </c>
      <c r="R46" s="7">
        <v>427</v>
      </c>
      <c r="AE46" s="7"/>
    </row>
    <row r="47" spans="2:31" ht="15" customHeight="1">
      <c r="B47" t="s">
        <v>37</v>
      </c>
      <c r="C47" t="s">
        <v>48</v>
      </c>
      <c r="D47" s="6">
        <v>1.33</v>
      </c>
      <c r="E47" s="7">
        <v>715</v>
      </c>
      <c r="F47">
        <v>536</v>
      </c>
      <c r="H47" s="6">
        <v>3.12</v>
      </c>
      <c r="I47" s="7">
        <v>1589</v>
      </c>
      <c r="J47" s="7">
        <v>510</v>
      </c>
      <c r="L47" s="6">
        <v>2.88</v>
      </c>
      <c r="M47" s="7">
        <v>1339</v>
      </c>
      <c r="N47" s="7">
        <v>464</v>
      </c>
      <c r="P47" s="6">
        <v>3.08</v>
      </c>
      <c r="Q47" s="7">
        <v>1342</v>
      </c>
      <c r="R47" s="7">
        <v>435</v>
      </c>
      <c r="AE47" s="7"/>
    </row>
    <row r="48" spans="2:32" ht="15" customHeight="1">
      <c r="B48" t="s">
        <v>135</v>
      </c>
      <c r="C48" t="s">
        <v>49</v>
      </c>
      <c r="D48" s="6">
        <v>2.98</v>
      </c>
      <c r="E48" s="7">
        <v>1681</v>
      </c>
      <c r="F48">
        <v>564</v>
      </c>
      <c r="H48" s="6">
        <v>7</v>
      </c>
      <c r="I48" s="7">
        <v>4913</v>
      </c>
      <c r="J48" s="7">
        <v>702</v>
      </c>
      <c r="L48" s="6">
        <v>5.67</v>
      </c>
      <c r="M48" s="7">
        <v>3224</v>
      </c>
      <c r="N48" s="7">
        <v>569</v>
      </c>
      <c r="P48" s="6">
        <v>6.4</v>
      </c>
      <c r="Q48" s="7">
        <v>3348</v>
      </c>
      <c r="R48" s="7">
        <v>523</v>
      </c>
      <c r="AE48" s="7"/>
      <c r="AF48" s="7"/>
    </row>
    <row r="49" spans="3:32" ht="15" customHeight="1">
      <c r="C49" t="s">
        <v>50</v>
      </c>
      <c r="D49" s="6">
        <v>0.27</v>
      </c>
      <c r="E49" s="7">
        <v>111</v>
      </c>
      <c r="F49">
        <v>416</v>
      </c>
      <c r="H49" s="6">
        <v>1.33</v>
      </c>
      <c r="I49" s="7">
        <v>564</v>
      </c>
      <c r="J49" s="7">
        <v>423</v>
      </c>
      <c r="L49" s="6">
        <v>0.8</v>
      </c>
      <c r="M49" s="7">
        <v>288</v>
      </c>
      <c r="N49" s="7">
        <v>360</v>
      </c>
      <c r="P49" s="6">
        <v>1.07</v>
      </c>
      <c r="Q49" s="7">
        <v>380</v>
      </c>
      <c r="R49" s="7">
        <v>356</v>
      </c>
      <c r="S49" s="14"/>
      <c r="AE49" s="7"/>
      <c r="AF49" s="7"/>
    </row>
    <row r="50" spans="3:31" ht="15" customHeight="1">
      <c r="C50" t="s">
        <v>51</v>
      </c>
      <c r="D50" s="6">
        <v>0</v>
      </c>
      <c r="E50" s="7">
        <v>0</v>
      </c>
      <c r="F50" s="1" t="s">
        <v>15</v>
      </c>
      <c r="H50" s="6">
        <v>0.33</v>
      </c>
      <c r="I50" s="7">
        <v>949</v>
      </c>
      <c r="J50" s="7">
        <v>2848</v>
      </c>
      <c r="L50" s="6">
        <v>0.3</v>
      </c>
      <c r="M50" s="7">
        <v>1299</v>
      </c>
      <c r="N50" s="7">
        <v>4330</v>
      </c>
      <c r="P50" s="6">
        <v>0.3</v>
      </c>
      <c r="Q50" s="7">
        <v>1305</v>
      </c>
      <c r="R50" s="7">
        <v>4349</v>
      </c>
      <c r="AE50" s="7"/>
    </row>
    <row r="51" spans="3:31" ht="15" customHeight="1">
      <c r="C51" t="s">
        <v>52</v>
      </c>
      <c r="D51" s="6">
        <v>2.05</v>
      </c>
      <c r="E51" s="7">
        <v>1182</v>
      </c>
      <c r="F51">
        <v>577</v>
      </c>
      <c r="H51" s="6">
        <v>4.8</v>
      </c>
      <c r="I51" s="7">
        <v>2562</v>
      </c>
      <c r="J51" s="7">
        <v>534</v>
      </c>
      <c r="L51" s="6">
        <v>3.77</v>
      </c>
      <c r="M51" s="7">
        <v>1910</v>
      </c>
      <c r="N51" s="7">
        <v>507</v>
      </c>
      <c r="P51" s="6">
        <v>4.57</v>
      </c>
      <c r="Q51" s="7">
        <v>1973</v>
      </c>
      <c r="R51" s="7">
        <v>432</v>
      </c>
      <c r="AE51" s="7"/>
    </row>
    <row r="52" spans="3:31" ht="15" customHeight="1">
      <c r="C52" t="s">
        <v>53</v>
      </c>
      <c r="D52" s="6">
        <v>0.82</v>
      </c>
      <c r="E52" s="7">
        <v>376</v>
      </c>
      <c r="F52">
        <v>458</v>
      </c>
      <c r="H52" s="6">
        <v>2.76</v>
      </c>
      <c r="I52" s="7">
        <v>1069</v>
      </c>
      <c r="J52" s="7">
        <v>388</v>
      </c>
      <c r="L52" s="6">
        <v>2.02</v>
      </c>
      <c r="M52" s="7">
        <v>890</v>
      </c>
      <c r="N52" s="7">
        <v>440</v>
      </c>
      <c r="P52" s="6">
        <v>2.33</v>
      </c>
      <c r="Q52" s="7">
        <v>1037</v>
      </c>
      <c r="R52" s="7">
        <v>444</v>
      </c>
      <c r="AE52" s="7"/>
    </row>
    <row r="53" spans="3:32" ht="15" customHeight="1">
      <c r="C53" t="s">
        <v>54</v>
      </c>
      <c r="D53" s="6">
        <v>0.3</v>
      </c>
      <c r="E53" s="7">
        <v>165</v>
      </c>
      <c r="F53">
        <v>548</v>
      </c>
      <c r="H53" s="6">
        <v>0.3</v>
      </c>
      <c r="I53" s="7">
        <v>196</v>
      </c>
      <c r="J53" s="7">
        <v>653</v>
      </c>
      <c r="L53" s="6">
        <v>0.6</v>
      </c>
      <c r="M53" s="7">
        <v>325</v>
      </c>
      <c r="N53" s="7">
        <v>542</v>
      </c>
      <c r="P53" s="6">
        <v>0.7</v>
      </c>
      <c r="Q53" s="7">
        <v>372</v>
      </c>
      <c r="R53" s="7">
        <v>531</v>
      </c>
      <c r="AE53" s="7"/>
      <c r="AF53" s="7"/>
    </row>
    <row r="54" spans="3:32" ht="15" customHeight="1">
      <c r="C54" t="s">
        <v>16</v>
      </c>
      <c r="D54" s="6">
        <v>24.05</v>
      </c>
      <c r="E54" s="7">
        <v>12629</v>
      </c>
      <c r="F54">
        <v>525</v>
      </c>
      <c r="H54" s="25">
        <v>55.24</v>
      </c>
      <c r="I54" s="26">
        <v>30498</v>
      </c>
      <c r="J54" s="26">
        <v>552</v>
      </c>
      <c r="K54" s="27"/>
      <c r="L54" s="25">
        <v>48.37</v>
      </c>
      <c r="M54" s="26">
        <v>25939</v>
      </c>
      <c r="N54" s="26">
        <v>536</v>
      </c>
      <c r="P54" s="6">
        <v>53.59</v>
      </c>
      <c r="Q54" s="7">
        <v>27508</v>
      </c>
      <c r="R54" s="7">
        <v>513</v>
      </c>
      <c r="AE54" s="7"/>
      <c r="AF54" s="7"/>
    </row>
    <row r="55" spans="8:31" ht="15" customHeight="1">
      <c r="H55" s="25"/>
      <c r="I55" s="26"/>
      <c r="J55" s="26"/>
      <c r="K55" s="27"/>
      <c r="L55" s="25"/>
      <c r="M55" s="26"/>
      <c r="N55" s="26"/>
      <c r="Q55" s="7"/>
      <c r="R55" s="7"/>
      <c r="AE55" s="7"/>
    </row>
    <row r="56" spans="2:31" ht="15" customHeight="1">
      <c r="B56" t="s">
        <v>55</v>
      </c>
      <c r="C56" t="s">
        <v>56</v>
      </c>
      <c r="D56" s="6">
        <v>0</v>
      </c>
      <c r="E56" s="7">
        <v>814</v>
      </c>
      <c r="F56" s="1" t="s">
        <v>15</v>
      </c>
      <c r="H56" s="25">
        <v>0.44</v>
      </c>
      <c r="I56" s="26">
        <v>251</v>
      </c>
      <c r="J56" s="26">
        <v>564</v>
      </c>
      <c r="K56" s="27"/>
      <c r="L56" s="25">
        <v>0.44</v>
      </c>
      <c r="M56" s="26">
        <v>200</v>
      </c>
      <c r="N56" s="26">
        <v>450</v>
      </c>
      <c r="P56" s="6">
        <v>0.44</v>
      </c>
      <c r="Q56" s="7">
        <v>228</v>
      </c>
      <c r="R56" s="7">
        <v>513</v>
      </c>
      <c r="AE56" s="7"/>
    </row>
    <row r="57" spans="2:31" ht="15" customHeight="1">
      <c r="B57" t="s">
        <v>57</v>
      </c>
      <c r="C57" t="s">
        <v>184</v>
      </c>
      <c r="D57" s="6">
        <v>0</v>
      </c>
      <c r="E57" s="7">
        <v>65</v>
      </c>
      <c r="F57" s="1" t="s">
        <v>15</v>
      </c>
      <c r="H57" s="25">
        <v>0</v>
      </c>
      <c r="I57" s="26">
        <v>0</v>
      </c>
      <c r="J57" s="30" t="s">
        <v>15</v>
      </c>
      <c r="K57" s="27"/>
      <c r="L57" s="25">
        <v>0</v>
      </c>
      <c r="M57" s="26">
        <v>0</v>
      </c>
      <c r="N57" s="30" t="s">
        <v>15</v>
      </c>
      <c r="P57" s="6">
        <v>0</v>
      </c>
      <c r="Q57" s="7">
        <v>0</v>
      </c>
      <c r="R57" s="1" t="s">
        <v>15</v>
      </c>
      <c r="AE57" s="7"/>
    </row>
    <row r="58" spans="3:31" ht="15" customHeight="1">
      <c r="C58" t="s">
        <v>58</v>
      </c>
      <c r="D58" s="6">
        <v>1.18</v>
      </c>
      <c r="E58" s="7">
        <v>877</v>
      </c>
      <c r="F58">
        <v>740</v>
      </c>
      <c r="H58" s="25">
        <v>3.22</v>
      </c>
      <c r="I58" s="26">
        <v>1849</v>
      </c>
      <c r="J58" s="26">
        <v>574</v>
      </c>
      <c r="K58" s="27"/>
      <c r="L58" s="25">
        <v>3.07</v>
      </c>
      <c r="M58" s="26">
        <v>1832</v>
      </c>
      <c r="N58" s="26">
        <v>597</v>
      </c>
      <c r="P58" s="6">
        <v>3.18</v>
      </c>
      <c r="Q58" s="7">
        <v>1864</v>
      </c>
      <c r="R58" s="7">
        <v>586</v>
      </c>
      <c r="AE58" s="7"/>
    </row>
    <row r="59" spans="3:31" ht="15" customHeight="1">
      <c r="C59" t="s">
        <v>59</v>
      </c>
      <c r="D59" s="6">
        <v>6.84</v>
      </c>
      <c r="E59" s="7">
        <v>4331</v>
      </c>
      <c r="F59">
        <v>633</v>
      </c>
      <c r="H59" s="25">
        <v>12.04</v>
      </c>
      <c r="I59" s="26">
        <v>7368</v>
      </c>
      <c r="J59" s="26">
        <v>612</v>
      </c>
      <c r="K59" s="27"/>
      <c r="L59" s="25">
        <v>10.27</v>
      </c>
      <c r="M59" s="26">
        <v>6684</v>
      </c>
      <c r="N59" s="26">
        <v>651</v>
      </c>
      <c r="P59" s="6">
        <v>11.5</v>
      </c>
      <c r="Q59" s="7">
        <v>7331</v>
      </c>
      <c r="R59" s="7">
        <v>638</v>
      </c>
      <c r="AE59" s="7"/>
    </row>
    <row r="60" spans="3:31" ht="15" customHeight="1">
      <c r="C60" t="s">
        <v>60</v>
      </c>
      <c r="D60" s="6">
        <v>3.01</v>
      </c>
      <c r="E60" s="7">
        <v>1430</v>
      </c>
      <c r="F60">
        <v>476</v>
      </c>
      <c r="H60" s="25">
        <v>4.08</v>
      </c>
      <c r="I60" s="26">
        <v>2171</v>
      </c>
      <c r="J60" s="26">
        <v>532</v>
      </c>
      <c r="K60" s="27"/>
      <c r="L60" s="25">
        <v>3.08</v>
      </c>
      <c r="M60" s="26">
        <v>1723</v>
      </c>
      <c r="N60" s="26">
        <v>560</v>
      </c>
      <c r="P60" s="6">
        <v>3.42</v>
      </c>
      <c r="Q60" s="7">
        <v>2432</v>
      </c>
      <c r="R60" s="7">
        <v>711</v>
      </c>
      <c r="AE60" s="7"/>
    </row>
    <row r="61" spans="3:31" ht="15" customHeight="1">
      <c r="C61" t="s">
        <v>61</v>
      </c>
      <c r="D61" s="6">
        <v>1.78</v>
      </c>
      <c r="E61" s="7">
        <v>1113</v>
      </c>
      <c r="F61">
        <v>624</v>
      </c>
      <c r="H61" s="25">
        <v>4.56</v>
      </c>
      <c r="I61" s="26">
        <v>2620</v>
      </c>
      <c r="J61" s="26">
        <v>575</v>
      </c>
      <c r="K61" s="27"/>
      <c r="L61" s="25">
        <v>3.16</v>
      </c>
      <c r="M61" s="26">
        <v>2247</v>
      </c>
      <c r="N61" s="26">
        <v>711</v>
      </c>
      <c r="P61" s="6">
        <v>4.33</v>
      </c>
      <c r="Q61" s="7">
        <v>2759</v>
      </c>
      <c r="R61" s="7">
        <v>637</v>
      </c>
      <c r="AE61" s="7"/>
    </row>
    <row r="62" spans="3:31" ht="15" customHeight="1">
      <c r="C62" t="s">
        <v>185</v>
      </c>
      <c r="D62" s="6">
        <v>0</v>
      </c>
      <c r="E62" s="7">
        <v>0</v>
      </c>
      <c r="F62" s="1" t="s">
        <v>15</v>
      </c>
      <c r="H62" s="25">
        <v>0.66</v>
      </c>
      <c r="I62" s="26">
        <v>334</v>
      </c>
      <c r="J62" s="26">
        <v>506</v>
      </c>
      <c r="K62" s="27"/>
      <c r="L62" s="25">
        <v>1.7</v>
      </c>
      <c r="M62" s="26">
        <v>1696</v>
      </c>
      <c r="N62" s="26">
        <v>997</v>
      </c>
      <c r="P62" s="6">
        <v>0</v>
      </c>
      <c r="Q62" s="7">
        <v>0</v>
      </c>
      <c r="R62" s="1" t="s">
        <v>15</v>
      </c>
      <c r="AB62" s="7"/>
      <c r="AE62" s="7"/>
    </row>
    <row r="63" spans="3:31" ht="15" customHeight="1">
      <c r="C63" t="s">
        <v>157</v>
      </c>
      <c r="D63" s="6">
        <v>2.86</v>
      </c>
      <c r="E63" s="7">
        <v>1927</v>
      </c>
      <c r="F63">
        <v>673</v>
      </c>
      <c r="H63" s="25">
        <v>1.9</v>
      </c>
      <c r="I63" s="26">
        <v>1057</v>
      </c>
      <c r="J63" s="26">
        <v>557</v>
      </c>
      <c r="K63" s="27"/>
      <c r="L63" s="25">
        <v>2.36</v>
      </c>
      <c r="M63" s="26">
        <v>848</v>
      </c>
      <c r="N63" s="26">
        <v>358</v>
      </c>
      <c r="P63" s="6">
        <v>1.63</v>
      </c>
      <c r="Q63" s="7">
        <v>646</v>
      </c>
      <c r="R63" s="7">
        <v>396</v>
      </c>
      <c r="V63" s="7"/>
      <c r="W63" s="7"/>
      <c r="Y63" s="7"/>
      <c r="AE63" s="7"/>
    </row>
    <row r="64" spans="3:31" ht="15" customHeight="1">
      <c r="C64" t="s">
        <v>16</v>
      </c>
      <c r="D64" s="6">
        <v>15.68</v>
      </c>
      <c r="E64" s="7">
        <v>10557</v>
      </c>
      <c r="F64">
        <v>673</v>
      </c>
      <c r="H64" s="25">
        <v>26.9</v>
      </c>
      <c r="I64" s="26">
        <v>15649</v>
      </c>
      <c r="J64" s="26">
        <v>1090</v>
      </c>
      <c r="K64" s="27"/>
      <c r="L64" s="25">
        <v>24.08</v>
      </c>
      <c r="M64" s="26">
        <v>15229</v>
      </c>
      <c r="N64" s="26">
        <v>1602</v>
      </c>
      <c r="P64" s="6">
        <v>24.51</v>
      </c>
      <c r="Q64" s="7">
        <v>15260</v>
      </c>
      <c r="R64" s="7">
        <v>623</v>
      </c>
      <c r="S64" s="21"/>
      <c r="V64" s="7"/>
      <c r="W64" s="7"/>
      <c r="AB64" s="7"/>
      <c r="AE64" s="7"/>
    </row>
    <row r="65" spans="5:19" ht="15" customHeight="1">
      <c r="E65" s="7"/>
      <c r="H65" s="25"/>
      <c r="I65" s="26"/>
      <c r="J65" s="26"/>
      <c r="K65" s="27"/>
      <c r="L65" s="25"/>
      <c r="M65" s="26"/>
      <c r="N65" s="26"/>
      <c r="R65" s="6"/>
      <c r="S65" s="21"/>
    </row>
    <row r="66" spans="2:31" ht="15" customHeight="1">
      <c r="B66" t="s">
        <v>63</v>
      </c>
      <c r="C66" t="s">
        <v>64</v>
      </c>
      <c r="D66" s="6">
        <v>0</v>
      </c>
      <c r="E66" s="7">
        <v>323</v>
      </c>
      <c r="F66" s="1" t="s">
        <v>15</v>
      </c>
      <c r="H66" s="25">
        <v>9</v>
      </c>
      <c r="I66" s="26">
        <v>9332</v>
      </c>
      <c r="J66" s="26">
        <v>1037</v>
      </c>
      <c r="K66" s="27"/>
      <c r="L66" s="25">
        <v>10.33</v>
      </c>
      <c r="M66" s="26">
        <v>9297</v>
      </c>
      <c r="N66" s="26">
        <v>900</v>
      </c>
      <c r="P66" s="6">
        <v>0</v>
      </c>
      <c r="Q66" s="7">
        <v>220</v>
      </c>
      <c r="R66" s="1" t="s">
        <v>15</v>
      </c>
      <c r="S66" s="21"/>
      <c r="AE66" s="7"/>
    </row>
    <row r="67" spans="2:31" ht="15" customHeight="1">
      <c r="B67" t="s">
        <v>65</v>
      </c>
      <c r="C67" t="s">
        <v>16</v>
      </c>
      <c r="D67" s="6">
        <v>0</v>
      </c>
      <c r="E67" s="7">
        <v>323</v>
      </c>
      <c r="F67" s="1" t="s">
        <v>15</v>
      </c>
      <c r="H67" s="25">
        <v>9</v>
      </c>
      <c r="I67" s="26">
        <v>9332</v>
      </c>
      <c r="J67" s="26">
        <v>1037</v>
      </c>
      <c r="K67" s="27"/>
      <c r="L67" s="25">
        <v>10.33</v>
      </c>
      <c r="M67" s="26">
        <v>9297</v>
      </c>
      <c r="N67" s="26">
        <v>900</v>
      </c>
      <c r="P67" s="6">
        <v>0</v>
      </c>
      <c r="Q67" s="7">
        <v>220</v>
      </c>
      <c r="R67" s="1" t="s">
        <v>15</v>
      </c>
      <c r="AE67" s="7"/>
    </row>
    <row r="68" spans="8:31" ht="15" customHeight="1">
      <c r="H68" s="25"/>
      <c r="I68" s="26"/>
      <c r="J68" s="26"/>
      <c r="K68" s="27"/>
      <c r="L68" s="25"/>
      <c r="M68" s="26"/>
      <c r="N68" s="26"/>
      <c r="Q68" s="7"/>
      <c r="R68" s="7"/>
      <c r="AE68" s="7"/>
    </row>
    <row r="69" spans="2:31" ht="15" customHeight="1">
      <c r="B69" t="s">
        <v>66</v>
      </c>
      <c r="C69" t="s">
        <v>67</v>
      </c>
      <c r="E69" s="7"/>
      <c r="F69" s="1"/>
      <c r="J69" s="7"/>
      <c r="R69" s="7"/>
      <c r="S69" s="6"/>
      <c r="AE69" s="7"/>
    </row>
    <row r="70" spans="3:31" ht="15" customHeight="1">
      <c r="C70" t="s">
        <v>68</v>
      </c>
      <c r="F70" s="1"/>
      <c r="H70" s="6">
        <v>1.83</v>
      </c>
      <c r="I70" s="7">
        <v>0</v>
      </c>
      <c r="J70" s="7">
        <v>0</v>
      </c>
      <c r="L70">
        <v>1.83</v>
      </c>
      <c r="M70">
        <v>0</v>
      </c>
      <c r="N70">
        <v>0</v>
      </c>
      <c r="P70">
        <v>1.87</v>
      </c>
      <c r="Q70">
        <v>0</v>
      </c>
      <c r="R70">
        <v>0</v>
      </c>
      <c r="S70" s="6"/>
      <c r="AE70" s="7"/>
    </row>
    <row r="71" spans="3:31" ht="15" customHeight="1">
      <c r="C71" t="s">
        <v>69</v>
      </c>
      <c r="J71" s="7"/>
      <c r="R71" s="7"/>
      <c r="S71" s="6"/>
      <c r="AE71" s="7"/>
    </row>
    <row r="72" spans="3:31" ht="15" customHeight="1">
      <c r="C72" t="s">
        <v>70</v>
      </c>
      <c r="J72" s="7"/>
      <c r="R72" s="7"/>
      <c r="S72" s="6"/>
      <c r="AE72" s="7"/>
    </row>
    <row r="73" spans="3:31" ht="15" customHeight="1">
      <c r="C73" t="s">
        <v>71</v>
      </c>
      <c r="J73" s="7"/>
      <c r="M73" s="7"/>
      <c r="N73" s="7"/>
      <c r="Q73" s="7"/>
      <c r="R73" s="7"/>
      <c r="S73" s="6"/>
      <c r="AE73" s="7"/>
    </row>
    <row r="74" spans="3:31" ht="15" customHeight="1">
      <c r="C74" t="s">
        <v>72</v>
      </c>
      <c r="J74" s="7"/>
      <c r="M74" s="7"/>
      <c r="N74" s="7"/>
      <c r="Q74" s="7"/>
      <c r="R74" s="7"/>
      <c r="S74" s="6"/>
      <c r="AE74" s="7"/>
    </row>
    <row r="75" spans="3:31" ht="15" customHeight="1">
      <c r="C75" t="s">
        <v>73</v>
      </c>
      <c r="J75" s="7"/>
      <c r="M75" s="7"/>
      <c r="N75" s="7"/>
      <c r="Q75" s="7"/>
      <c r="R75" s="7"/>
      <c r="S75" s="6"/>
      <c r="AE75" s="7"/>
    </row>
    <row r="76" spans="3:31" ht="15" customHeight="1">
      <c r="C76" t="s">
        <v>16</v>
      </c>
      <c r="E76" s="7"/>
      <c r="F76" s="1"/>
      <c r="H76" s="6">
        <v>1.83</v>
      </c>
      <c r="I76" s="7">
        <v>0</v>
      </c>
      <c r="J76" s="7">
        <v>0</v>
      </c>
      <c r="L76">
        <v>1.83</v>
      </c>
      <c r="M76">
        <v>0</v>
      </c>
      <c r="N76">
        <v>0</v>
      </c>
      <c r="P76">
        <v>1.87</v>
      </c>
      <c r="Q76">
        <v>0</v>
      </c>
      <c r="R76">
        <v>0</v>
      </c>
      <c r="S76" s="6"/>
      <c r="AE76" s="7"/>
    </row>
    <row r="77" spans="10:31" ht="15" customHeight="1">
      <c r="J77" s="7"/>
      <c r="M77" s="7"/>
      <c r="N77" s="7"/>
      <c r="Q77" s="7"/>
      <c r="R77" s="7"/>
      <c r="S77" s="6"/>
      <c r="AE77" s="7"/>
    </row>
    <row r="78" spans="2:31" ht="15" customHeight="1">
      <c r="B78" t="s">
        <v>74</v>
      </c>
      <c r="C78" t="s">
        <v>75</v>
      </c>
      <c r="D78" s="6">
        <v>4.11</v>
      </c>
      <c r="E78" s="7">
        <v>1395</v>
      </c>
      <c r="F78" s="7">
        <v>339</v>
      </c>
      <c r="H78" s="6">
        <v>10.05</v>
      </c>
      <c r="I78" s="7">
        <v>4599</v>
      </c>
      <c r="J78" s="7">
        <v>458</v>
      </c>
      <c r="L78" s="6">
        <v>9.69</v>
      </c>
      <c r="M78" s="7">
        <v>4192</v>
      </c>
      <c r="N78" s="7">
        <v>433</v>
      </c>
      <c r="P78" s="6">
        <v>9.02</v>
      </c>
      <c r="Q78" s="7">
        <v>3725</v>
      </c>
      <c r="R78" s="7">
        <v>413</v>
      </c>
      <c r="AE78" s="7"/>
    </row>
    <row r="79" spans="2:31" ht="15" customHeight="1">
      <c r="B79" t="s">
        <v>76</v>
      </c>
      <c r="C79" t="s">
        <v>178</v>
      </c>
      <c r="D79" s="6">
        <v>1.67</v>
      </c>
      <c r="E79" s="7">
        <v>532</v>
      </c>
      <c r="F79" s="7">
        <v>319</v>
      </c>
      <c r="H79" s="6">
        <v>7.35</v>
      </c>
      <c r="I79" s="7">
        <v>2491</v>
      </c>
      <c r="J79" s="7">
        <v>339</v>
      </c>
      <c r="L79" s="6">
        <v>6.69</v>
      </c>
      <c r="M79" s="7">
        <v>2456</v>
      </c>
      <c r="N79" s="7">
        <v>367</v>
      </c>
      <c r="P79" s="6">
        <v>5.69</v>
      </c>
      <c r="Q79" s="7">
        <v>2224</v>
      </c>
      <c r="R79" s="7">
        <v>391</v>
      </c>
      <c r="AE79" s="7"/>
    </row>
    <row r="80" spans="3:31" ht="15" customHeight="1">
      <c r="C80" t="s">
        <v>77</v>
      </c>
      <c r="D80" s="6">
        <v>5.19</v>
      </c>
      <c r="E80" s="7">
        <v>2488</v>
      </c>
      <c r="F80" s="7">
        <v>480</v>
      </c>
      <c r="H80" s="6">
        <v>6.19</v>
      </c>
      <c r="I80" s="7">
        <v>2174</v>
      </c>
      <c r="J80" s="7">
        <v>351</v>
      </c>
      <c r="L80" s="6">
        <v>6.2</v>
      </c>
      <c r="M80" s="7">
        <v>2671</v>
      </c>
      <c r="N80" s="7">
        <v>431</v>
      </c>
      <c r="P80" s="6">
        <v>8.28</v>
      </c>
      <c r="Q80" s="7">
        <v>2956</v>
      </c>
      <c r="R80" s="7">
        <v>357</v>
      </c>
      <c r="AE80" s="7"/>
    </row>
    <row r="81" spans="3:32" ht="15" customHeight="1">
      <c r="C81" t="s">
        <v>79</v>
      </c>
      <c r="D81" s="6">
        <v>0.36</v>
      </c>
      <c r="E81" s="7">
        <v>168</v>
      </c>
      <c r="F81" s="7">
        <v>471</v>
      </c>
      <c r="H81" s="6">
        <v>1.07</v>
      </c>
      <c r="I81" s="7">
        <v>478</v>
      </c>
      <c r="J81" s="7">
        <v>446</v>
      </c>
      <c r="L81" s="6">
        <v>1.33</v>
      </c>
      <c r="M81" s="7">
        <v>475</v>
      </c>
      <c r="N81" s="7">
        <v>356</v>
      </c>
      <c r="P81" s="6">
        <v>1.33</v>
      </c>
      <c r="Q81" s="7">
        <v>627</v>
      </c>
      <c r="R81" s="7">
        <v>471</v>
      </c>
      <c r="AE81" s="7"/>
      <c r="AF81" s="7"/>
    </row>
    <row r="82" spans="3:32" ht="15" customHeight="1">
      <c r="C82" t="s">
        <v>171</v>
      </c>
      <c r="D82" s="6">
        <v>1</v>
      </c>
      <c r="E82" s="7">
        <v>1708</v>
      </c>
      <c r="F82" s="7">
        <v>1709</v>
      </c>
      <c r="H82" s="6">
        <v>2.33</v>
      </c>
      <c r="I82" s="7">
        <v>1004</v>
      </c>
      <c r="J82" s="7">
        <v>430</v>
      </c>
      <c r="L82" s="6">
        <v>2.47</v>
      </c>
      <c r="M82" s="7">
        <v>861</v>
      </c>
      <c r="N82" s="7">
        <v>349</v>
      </c>
      <c r="P82" s="6">
        <v>2.78</v>
      </c>
      <c r="Q82" s="7">
        <v>1324</v>
      </c>
      <c r="R82" s="7">
        <v>477</v>
      </c>
      <c r="AE82" s="7"/>
      <c r="AF82" s="7"/>
    </row>
    <row r="83" spans="3:31" ht="15" customHeight="1">
      <c r="C83" t="s">
        <v>81</v>
      </c>
      <c r="D83" s="6">
        <v>8.12</v>
      </c>
      <c r="E83" s="7">
        <v>4563</v>
      </c>
      <c r="F83" s="7">
        <v>562</v>
      </c>
      <c r="H83" s="6">
        <v>12.23</v>
      </c>
      <c r="I83" s="7">
        <v>6613</v>
      </c>
      <c r="J83" s="7">
        <v>541</v>
      </c>
      <c r="L83" s="6">
        <v>12.24</v>
      </c>
      <c r="M83" s="7">
        <v>6510</v>
      </c>
      <c r="N83" s="7">
        <v>532</v>
      </c>
      <c r="P83" s="6">
        <v>12.06</v>
      </c>
      <c r="Q83" s="7">
        <v>7160</v>
      </c>
      <c r="R83" s="7">
        <v>594</v>
      </c>
      <c r="AE83" s="7"/>
    </row>
    <row r="84" spans="3:31" ht="15" customHeight="1">
      <c r="C84" t="s">
        <v>82</v>
      </c>
      <c r="D84" s="6">
        <v>1.14</v>
      </c>
      <c r="E84" s="7">
        <v>793</v>
      </c>
      <c r="F84" s="7">
        <v>694</v>
      </c>
      <c r="H84" s="6">
        <v>2.81</v>
      </c>
      <c r="I84" s="7">
        <v>1892</v>
      </c>
      <c r="J84" s="7">
        <v>673</v>
      </c>
      <c r="L84" s="6">
        <v>2.81</v>
      </c>
      <c r="M84" s="7">
        <v>473</v>
      </c>
      <c r="N84" s="7">
        <v>168</v>
      </c>
      <c r="P84" s="6">
        <v>2.81</v>
      </c>
      <c r="Q84" s="7">
        <v>473</v>
      </c>
      <c r="R84" s="7">
        <v>168</v>
      </c>
      <c r="AE84" s="7"/>
    </row>
    <row r="85" spans="3:31" ht="15" customHeight="1">
      <c r="C85" t="s">
        <v>83</v>
      </c>
      <c r="D85" s="6">
        <v>17.48</v>
      </c>
      <c r="E85" s="7">
        <v>16569</v>
      </c>
      <c r="F85" s="7">
        <v>948</v>
      </c>
      <c r="H85" s="6">
        <v>19.05</v>
      </c>
      <c r="I85" s="7">
        <v>21739</v>
      </c>
      <c r="J85" s="7">
        <v>1141</v>
      </c>
      <c r="L85" s="6">
        <v>17</v>
      </c>
      <c r="M85" s="7">
        <v>17750</v>
      </c>
      <c r="N85" s="7">
        <v>1044</v>
      </c>
      <c r="P85" s="6">
        <v>24.9</v>
      </c>
      <c r="Q85" s="7">
        <v>19772</v>
      </c>
      <c r="R85" s="7">
        <v>794</v>
      </c>
      <c r="S85" s="7"/>
      <c r="AE85" s="7"/>
    </row>
    <row r="86" spans="3:31" ht="15" customHeight="1">
      <c r="C86" t="s">
        <v>84</v>
      </c>
      <c r="D86" s="6">
        <v>3.36</v>
      </c>
      <c r="E86" s="7">
        <v>1007</v>
      </c>
      <c r="F86" s="7">
        <v>299</v>
      </c>
      <c r="H86" s="6">
        <v>6.17</v>
      </c>
      <c r="I86" s="7">
        <v>2214</v>
      </c>
      <c r="J86" s="7">
        <v>359</v>
      </c>
      <c r="L86" s="6">
        <v>5.69</v>
      </c>
      <c r="M86" s="7">
        <v>1858</v>
      </c>
      <c r="N86" s="7">
        <v>326</v>
      </c>
      <c r="P86" s="6">
        <v>5.53</v>
      </c>
      <c r="Q86" s="7">
        <v>2240</v>
      </c>
      <c r="R86" s="7">
        <v>405</v>
      </c>
      <c r="AE86" s="7"/>
    </row>
    <row r="87" spans="3:31" ht="15" customHeight="1">
      <c r="C87" t="s">
        <v>85</v>
      </c>
      <c r="D87" s="6">
        <v>0.83</v>
      </c>
      <c r="E87" s="7">
        <v>384</v>
      </c>
      <c r="F87" s="7">
        <v>461</v>
      </c>
      <c r="H87" s="6">
        <v>1.34</v>
      </c>
      <c r="I87" s="7">
        <v>414</v>
      </c>
      <c r="J87" s="7">
        <v>309</v>
      </c>
      <c r="L87" s="6">
        <v>0.98</v>
      </c>
      <c r="M87" s="7">
        <v>375</v>
      </c>
      <c r="N87" s="7">
        <v>382</v>
      </c>
      <c r="P87" s="6">
        <v>0.98</v>
      </c>
      <c r="Q87" s="7">
        <v>433</v>
      </c>
      <c r="R87" s="7">
        <v>443</v>
      </c>
      <c r="S87" s="7"/>
      <c r="AE87" s="7"/>
    </row>
    <row r="88" spans="3:18" ht="15" customHeight="1">
      <c r="C88" t="s">
        <v>172</v>
      </c>
      <c r="D88" s="6">
        <v>0.96</v>
      </c>
      <c r="E88" s="7">
        <v>262</v>
      </c>
      <c r="F88" s="7">
        <v>274</v>
      </c>
      <c r="H88" s="6">
        <v>2.24</v>
      </c>
      <c r="I88" s="7">
        <v>931</v>
      </c>
      <c r="J88" s="7">
        <v>415</v>
      </c>
      <c r="L88" s="6">
        <v>1.96</v>
      </c>
      <c r="M88" s="7">
        <v>759</v>
      </c>
      <c r="N88" s="7">
        <v>388</v>
      </c>
      <c r="P88" s="6">
        <v>1.29</v>
      </c>
      <c r="Q88" s="7">
        <v>438</v>
      </c>
      <c r="R88" s="7">
        <v>339</v>
      </c>
    </row>
    <row r="89" spans="3:31" ht="15" customHeight="1">
      <c r="C89" t="s">
        <v>16</v>
      </c>
      <c r="D89" s="6">
        <v>44.21</v>
      </c>
      <c r="E89" s="7">
        <v>29867</v>
      </c>
      <c r="F89" s="7">
        <v>676</v>
      </c>
      <c r="H89" s="6">
        <v>70.84</v>
      </c>
      <c r="I89" s="7">
        <v>44547</v>
      </c>
      <c r="J89" s="7">
        <v>629</v>
      </c>
      <c r="L89" s="6">
        <v>67.05</v>
      </c>
      <c r="M89" s="7">
        <v>38380</v>
      </c>
      <c r="N89" s="7">
        <v>572</v>
      </c>
      <c r="P89" s="6">
        <v>74.66</v>
      </c>
      <c r="Q89" s="7">
        <v>41372</v>
      </c>
      <c r="R89" s="7">
        <v>554</v>
      </c>
      <c r="AE89" s="7"/>
    </row>
    <row r="90" spans="10:31" ht="15" customHeight="1">
      <c r="J90" s="7"/>
      <c r="M90" s="7"/>
      <c r="N90" s="7"/>
      <c r="Q90" s="7"/>
      <c r="R90" s="7"/>
      <c r="AE90" s="7"/>
    </row>
    <row r="91" spans="2:31" ht="15" customHeight="1">
      <c r="B91" t="s">
        <v>87</v>
      </c>
      <c r="C91" t="s">
        <v>88</v>
      </c>
      <c r="D91" s="6">
        <v>0.4</v>
      </c>
      <c r="E91" s="7">
        <v>136</v>
      </c>
      <c r="F91" s="7">
        <v>339</v>
      </c>
      <c r="H91" s="6">
        <v>1.14</v>
      </c>
      <c r="I91" s="7">
        <v>428</v>
      </c>
      <c r="J91" s="7">
        <v>374</v>
      </c>
      <c r="L91" s="6">
        <v>0.8</v>
      </c>
      <c r="M91" s="7">
        <v>306</v>
      </c>
      <c r="N91" s="7">
        <v>382</v>
      </c>
      <c r="P91" s="6">
        <v>1.14</v>
      </c>
      <c r="Q91" s="7">
        <v>390</v>
      </c>
      <c r="R91" s="7">
        <v>341</v>
      </c>
      <c r="S91" s="7"/>
      <c r="AE91" s="7"/>
    </row>
    <row r="92" spans="3:31" ht="15" customHeight="1">
      <c r="C92" t="s">
        <v>89</v>
      </c>
      <c r="D92" s="6">
        <v>3.16</v>
      </c>
      <c r="E92" s="7">
        <v>636</v>
      </c>
      <c r="F92" s="7">
        <v>202</v>
      </c>
      <c r="H92" s="6">
        <v>2.95</v>
      </c>
      <c r="I92" s="7">
        <v>1331</v>
      </c>
      <c r="J92" s="7">
        <v>451</v>
      </c>
      <c r="L92" s="6">
        <v>2.5</v>
      </c>
      <c r="M92" s="7">
        <v>1244</v>
      </c>
      <c r="N92" s="7">
        <v>498</v>
      </c>
      <c r="P92" s="6">
        <v>2.86</v>
      </c>
      <c r="Q92" s="7">
        <v>1114</v>
      </c>
      <c r="R92" s="7">
        <v>390</v>
      </c>
      <c r="S92" s="21"/>
      <c r="AE92" s="7"/>
    </row>
    <row r="93" spans="3:19" ht="15" customHeight="1">
      <c r="C93" t="s">
        <v>16</v>
      </c>
      <c r="D93" s="6">
        <v>3.56</v>
      </c>
      <c r="E93" s="7">
        <v>772</v>
      </c>
      <c r="F93" s="7">
        <v>217</v>
      </c>
      <c r="H93" s="6">
        <v>4.1</v>
      </c>
      <c r="I93" s="7">
        <v>1759</v>
      </c>
      <c r="J93" s="7">
        <v>429</v>
      </c>
      <c r="L93" s="6">
        <v>3.3</v>
      </c>
      <c r="M93" s="7">
        <v>1550</v>
      </c>
      <c r="N93" s="7">
        <v>470</v>
      </c>
      <c r="P93" s="6">
        <v>4</v>
      </c>
      <c r="Q93" s="7">
        <v>1504</v>
      </c>
      <c r="R93" s="7">
        <v>376</v>
      </c>
      <c r="S93" s="14"/>
    </row>
    <row r="94" spans="10:19" ht="15" customHeight="1">
      <c r="J94" s="7"/>
      <c r="M94" s="7"/>
      <c r="N94" s="7"/>
      <c r="Q94" s="7"/>
      <c r="R94" s="7"/>
      <c r="S94" s="14"/>
    </row>
    <row r="95" spans="2:18" ht="15" customHeight="1">
      <c r="B95" t="s">
        <v>90</v>
      </c>
      <c r="C95" t="s">
        <v>91</v>
      </c>
      <c r="D95" s="6">
        <v>0</v>
      </c>
      <c r="E95" s="7">
        <v>67</v>
      </c>
      <c r="F95" s="1" t="s">
        <v>15</v>
      </c>
      <c r="H95" s="6">
        <v>0.36</v>
      </c>
      <c r="I95" s="7">
        <v>385</v>
      </c>
      <c r="J95" s="7">
        <v>1083</v>
      </c>
      <c r="L95" s="6">
        <v>0.36</v>
      </c>
      <c r="M95" s="7">
        <v>419</v>
      </c>
      <c r="N95" s="7">
        <v>1181</v>
      </c>
      <c r="P95" s="6">
        <v>0.31</v>
      </c>
      <c r="Q95" s="7">
        <v>375</v>
      </c>
      <c r="R95" s="7">
        <v>1207</v>
      </c>
    </row>
    <row r="96" spans="3:31" ht="15" customHeight="1">
      <c r="C96" t="s">
        <v>92</v>
      </c>
      <c r="D96" s="6">
        <v>1.54</v>
      </c>
      <c r="E96" s="7">
        <v>655</v>
      </c>
      <c r="F96" s="7">
        <v>427</v>
      </c>
      <c r="H96" s="6">
        <v>2.2</v>
      </c>
      <c r="I96" s="7">
        <v>935</v>
      </c>
      <c r="J96" s="7">
        <v>425</v>
      </c>
      <c r="L96" s="6">
        <v>2.2</v>
      </c>
      <c r="M96" s="7">
        <v>952</v>
      </c>
      <c r="N96" s="7">
        <v>432</v>
      </c>
      <c r="P96" s="6">
        <v>1.94</v>
      </c>
      <c r="Q96" s="7">
        <v>737</v>
      </c>
      <c r="R96" s="7">
        <v>381</v>
      </c>
      <c r="AE96" s="7"/>
    </row>
    <row r="97" spans="3:31" ht="15" customHeight="1">
      <c r="C97" t="s">
        <v>93</v>
      </c>
      <c r="D97" s="6">
        <v>0.08</v>
      </c>
      <c r="E97" s="7">
        <v>619</v>
      </c>
      <c r="F97" s="7">
        <v>8256</v>
      </c>
      <c r="H97" s="6">
        <v>0.75</v>
      </c>
      <c r="I97" s="7">
        <v>375</v>
      </c>
      <c r="J97" s="7">
        <v>500</v>
      </c>
      <c r="L97" s="6">
        <v>0.38</v>
      </c>
      <c r="M97" s="7">
        <v>245</v>
      </c>
      <c r="N97" s="7">
        <v>653</v>
      </c>
      <c r="P97" s="6">
        <v>0.75</v>
      </c>
      <c r="Q97" s="7">
        <v>342</v>
      </c>
      <c r="R97" s="7">
        <v>456</v>
      </c>
      <c r="AE97" s="7"/>
    </row>
    <row r="98" spans="3:31" ht="15" customHeight="1">
      <c r="C98" t="s">
        <v>94</v>
      </c>
      <c r="D98" s="6">
        <v>5.51</v>
      </c>
      <c r="E98" s="7">
        <v>2109</v>
      </c>
      <c r="F98" s="7">
        <v>383</v>
      </c>
      <c r="H98" s="6">
        <v>22.88</v>
      </c>
      <c r="I98" s="7">
        <v>9287</v>
      </c>
      <c r="J98" s="7">
        <v>406</v>
      </c>
      <c r="L98" s="6">
        <v>20.43</v>
      </c>
      <c r="M98" s="7">
        <v>8180</v>
      </c>
      <c r="N98" s="7">
        <v>400</v>
      </c>
      <c r="P98" s="6">
        <v>21.44</v>
      </c>
      <c r="Q98" s="7">
        <v>8212</v>
      </c>
      <c r="R98" s="7">
        <v>383</v>
      </c>
      <c r="S98" s="14"/>
      <c r="V98" s="7"/>
      <c r="AE98" s="7"/>
    </row>
    <row r="99" spans="3:19" ht="15" customHeight="1">
      <c r="C99" t="s">
        <v>95</v>
      </c>
      <c r="D99" s="6">
        <v>2.46</v>
      </c>
      <c r="E99" s="7">
        <v>997</v>
      </c>
      <c r="F99" s="7">
        <v>406</v>
      </c>
      <c r="H99" s="6">
        <v>14.11</v>
      </c>
      <c r="I99" s="7">
        <v>6002</v>
      </c>
      <c r="J99" s="7">
        <v>425</v>
      </c>
      <c r="L99" s="6">
        <v>12.69</v>
      </c>
      <c r="M99" s="7">
        <v>5110</v>
      </c>
      <c r="N99" s="7">
        <v>403</v>
      </c>
      <c r="P99" s="6">
        <v>11.24</v>
      </c>
      <c r="Q99" s="7">
        <v>4406</v>
      </c>
      <c r="R99" s="7">
        <v>392</v>
      </c>
      <c r="S99" s="7"/>
    </row>
    <row r="100" spans="3:31" ht="15" customHeight="1">
      <c r="C100" t="s">
        <v>96</v>
      </c>
      <c r="D100" s="6">
        <v>1.54</v>
      </c>
      <c r="E100" s="7">
        <v>735</v>
      </c>
      <c r="F100" s="7">
        <v>479</v>
      </c>
      <c r="H100" s="6">
        <v>1.87</v>
      </c>
      <c r="I100" s="7">
        <v>880</v>
      </c>
      <c r="J100" s="7">
        <v>471</v>
      </c>
      <c r="L100" s="6">
        <v>2</v>
      </c>
      <c r="M100" s="7">
        <v>711</v>
      </c>
      <c r="N100" s="7">
        <v>356</v>
      </c>
      <c r="P100" s="6">
        <v>1.33</v>
      </c>
      <c r="Q100" s="7">
        <v>543</v>
      </c>
      <c r="R100" s="7">
        <v>407</v>
      </c>
      <c r="AE100" s="7"/>
    </row>
    <row r="101" spans="3:31" ht="15" customHeight="1">
      <c r="C101" t="s">
        <v>97</v>
      </c>
      <c r="D101" s="6">
        <v>0</v>
      </c>
      <c r="E101" s="7">
        <v>0</v>
      </c>
      <c r="F101" s="1" t="s">
        <v>15</v>
      </c>
      <c r="H101" s="6">
        <v>0.33</v>
      </c>
      <c r="I101" s="7">
        <v>112</v>
      </c>
      <c r="J101" s="7">
        <v>336</v>
      </c>
      <c r="L101" s="6">
        <v>0.33</v>
      </c>
      <c r="M101" s="7">
        <v>105</v>
      </c>
      <c r="N101" s="7">
        <v>315</v>
      </c>
      <c r="P101" s="6">
        <v>0</v>
      </c>
      <c r="Q101" s="7">
        <v>0</v>
      </c>
      <c r="R101" s="1" t="s">
        <v>15</v>
      </c>
      <c r="AE101" s="7"/>
    </row>
    <row r="102" spans="3:31" ht="15" customHeight="1">
      <c r="C102" t="s">
        <v>190</v>
      </c>
      <c r="D102" s="6">
        <v>0</v>
      </c>
      <c r="E102" s="7">
        <v>0</v>
      </c>
      <c r="F102" s="1" t="s">
        <v>15</v>
      </c>
      <c r="H102" s="6">
        <v>0.33</v>
      </c>
      <c r="I102" s="7">
        <v>77</v>
      </c>
      <c r="J102" s="7">
        <v>231</v>
      </c>
      <c r="L102" s="6">
        <v>0</v>
      </c>
      <c r="M102" s="7">
        <v>0</v>
      </c>
      <c r="N102" s="1" t="s">
        <v>15</v>
      </c>
      <c r="P102" s="6">
        <v>0</v>
      </c>
      <c r="Q102" s="7">
        <v>0</v>
      </c>
      <c r="R102" s="1" t="s">
        <v>15</v>
      </c>
      <c r="AE102" s="7"/>
    </row>
    <row r="103" spans="3:31" ht="15" customHeight="1">
      <c r="C103" t="s">
        <v>98</v>
      </c>
      <c r="D103" s="6">
        <v>0</v>
      </c>
      <c r="E103" s="7">
        <v>0</v>
      </c>
      <c r="F103" s="1" t="s">
        <v>15</v>
      </c>
      <c r="H103" s="6">
        <v>0.6</v>
      </c>
      <c r="I103" s="7">
        <v>552</v>
      </c>
      <c r="J103" s="7">
        <v>920</v>
      </c>
      <c r="L103" s="6">
        <v>0.6</v>
      </c>
      <c r="M103" s="7">
        <v>565</v>
      </c>
      <c r="N103" s="7">
        <v>942</v>
      </c>
      <c r="P103" s="6">
        <v>0.6</v>
      </c>
      <c r="Q103" s="7">
        <v>510</v>
      </c>
      <c r="R103" s="7">
        <v>850</v>
      </c>
      <c r="AE103" s="7"/>
    </row>
    <row r="104" spans="3:31" ht="15" customHeight="1">
      <c r="C104" t="s">
        <v>99</v>
      </c>
      <c r="D104" s="6">
        <v>0</v>
      </c>
      <c r="E104" s="7">
        <v>0</v>
      </c>
      <c r="F104" s="1" t="s">
        <v>15</v>
      </c>
      <c r="H104" s="6">
        <v>0.33</v>
      </c>
      <c r="I104" s="7">
        <v>196</v>
      </c>
      <c r="J104" s="7">
        <v>588</v>
      </c>
      <c r="L104" s="6">
        <v>0.33</v>
      </c>
      <c r="M104" s="7">
        <v>182</v>
      </c>
      <c r="N104" s="7">
        <v>546</v>
      </c>
      <c r="P104" s="6">
        <v>0.17</v>
      </c>
      <c r="Q104" s="7">
        <v>74</v>
      </c>
      <c r="R104" s="7">
        <v>441</v>
      </c>
      <c r="AE104" s="7"/>
    </row>
    <row r="105" spans="3:31" ht="15" customHeight="1">
      <c r="C105" t="s">
        <v>100</v>
      </c>
      <c r="D105" s="6">
        <v>1.87</v>
      </c>
      <c r="E105" s="7">
        <v>809</v>
      </c>
      <c r="F105" s="7">
        <v>433</v>
      </c>
      <c r="H105" s="6">
        <v>1.99</v>
      </c>
      <c r="I105" s="7">
        <v>1131</v>
      </c>
      <c r="J105" s="7">
        <v>570</v>
      </c>
      <c r="L105" s="6">
        <v>2.52</v>
      </c>
      <c r="M105" s="7">
        <v>1210</v>
      </c>
      <c r="N105" s="7">
        <v>480</v>
      </c>
      <c r="P105" s="6">
        <v>2.85</v>
      </c>
      <c r="Q105" s="7">
        <v>951</v>
      </c>
      <c r="R105" s="7">
        <v>333</v>
      </c>
      <c r="AE105" s="7"/>
    </row>
    <row r="106" spans="3:18" ht="15" customHeight="1">
      <c r="C106" t="s">
        <v>101</v>
      </c>
      <c r="D106" s="6">
        <v>0</v>
      </c>
      <c r="E106" s="7">
        <v>0</v>
      </c>
      <c r="F106" s="1" t="s">
        <v>15</v>
      </c>
      <c r="H106" s="6">
        <v>0.73</v>
      </c>
      <c r="I106" s="7">
        <v>191</v>
      </c>
      <c r="J106" s="7">
        <v>261</v>
      </c>
      <c r="L106" s="6">
        <v>0.33</v>
      </c>
      <c r="M106" s="7">
        <v>77</v>
      </c>
      <c r="N106" s="7">
        <v>231</v>
      </c>
      <c r="P106" s="6">
        <v>0</v>
      </c>
      <c r="Q106" s="7">
        <v>0</v>
      </c>
      <c r="R106" s="1" t="s">
        <v>15</v>
      </c>
    </row>
    <row r="107" spans="3:31" ht="15" customHeight="1">
      <c r="C107" t="s">
        <v>90</v>
      </c>
      <c r="D107" s="6">
        <v>0</v>
      </c>
      <c r="E107" s="7">
        <v>0</v>
      </c>
      <c r="F107" s="1" t="s">
        <v>15</v>
      </c>
      <c r="H107" s="6">
        <v>0</v>
      </c>
      <c r="I107" s="7">
        <v>10</v>
      </c>
      <c r="J107" s="1" t="s">
        <v>15</v>
      </c>
      <c r="L107" s="6">
        <v>0</v>
      </c>
      <c r="M107" s="7">
        <v>13</v>
      </c>
      <c r="N107" s="1" t="s">
        <v>15</v>
      </c>
      <c r="P107" s="6">
        <v>0</v>
      </c>
      <c r="Q107" s="7">
        <v>26</v>
      </c>
      <c r="R107" s="1" t="s">
        <v>15</v>
      </c>
      <c r="AE107" s="7"/>
    </row>
    <row r="108" spans="3:31" ht="15" customHeight="1">
      <c r="C108" t="s">
        <v>103</v>
      </c>
      <c r="D108" s="6">
        <v>0</v>
      </c>
      <c r="E108" s="7">
        <v>0</v>
      </c>
      <c r="F108" s="1" t="s">
        <v>15</v>
      </c>
      <c r="H108" s="6">
        <v>0</v>
      </c>
      <c r="I108" s="7">
        <v>32</v>
      </c>
      <c r="J108" s="1" t="s">
        <v>15</v>
      </c>
      <c r="L108" s="6">
        <v>0</v>
      </c>
      <c r="M108" s="7">
        <v>20</v>
      </c>
      <c r="N108" s="1" t="s">
        <v>15</v>
      </c>
      <c r="P108" s="6">
        <v>0.3</v>
      </c>
      <c r="Q108" s="7">
        <v>36</v>
      </c>
      <c r="R108" s="7">
        <v>120</v>
      </c>
      <c r="AE108" s="7"/>
    </row>
    <row r="109" spans="3:18" ht="15" customHeight="1">
      <c r="C109" t="s">
        <v>104</v>
      </c>
      <c r="D109" s="6">
        <v>0.67</v>
      </c>
      <c r="E109" s="7">
        <v>1</v>
      </c>
      <c r="F109" s="7">
        <v>2</v>
      </c>
      <c r="H109" s="6">
        <v>0.64</v>
      </c>
      <c r="I109" s="7">
        <v>6</v>
      </c>
      <c r="J109" s="7">
        <v>10</v>
      </c>
      <c r="L109" s="6">
        <v>0.67</v>
      </c>
      <c r="M109" s="7">
        <v>10</v>
      </c>
      <c r="N109" s="7">
        <v>15</v>
      </c>
      <c r="P109" s="6">
        <v>0.67</v>
      </c>
      <c r="Q109" s="7">
        <v>18</v>
      </c>
      <c r="R109" s="7">
        <v>27</v>
      </c>
    </row>
    <row r="110" spans="3:18" ht="15" customHeight="1">
      <c r="C110" t="s">
        <v>105</v>
      </c>
      <c r="D110" s="6">
        <v>1.67</v>
      </c>
      <c r="E110" s="7">
        <v>1101</v>
      </c>
      <c r="F110" s="7">
        <v>661</v>
      </c>
      <c r="H110" s="6">
        <v>3.87</v>
      </c>
      <c r="I110" s="7">
        <v>2152</v>
      </c>
      <c r="J110" s="7">
        <v>556</v>
      </c>
      <c r="L110" s="6">
        <v>3.54</v>
      </c>
      <c r="M110" s="7">
        <v>1761</v>
      </c>
      <c r="N110" s="7">
        <v>498</v>
      </c>
      <c r="P110" s="6">
        <v>3.7</v>
      </c>
      <c r="Q110" s="7">
        <v>1510</v>
      </c>
      <c r="R110" s="7">
        <v>408</v>
      </c>
    </row>
    <row r="111" spans="3:31" ht="15" customHeight="1">
      <c r="C111" t="s">
        <v>16</v>
      </c>
      <c r="D111" s="6">
        <v>15.31</v>
      </c>
      <c r="E111" s="7">
        <v>7095</v>
      </c>
      <c r="F111" s="7">
        <v>463</v>
      </c>
      <c r="H111" s="6">
        <v>50.99</v>
      </c>
      <c r="I111" s="7">
        <v>22323</v>
      </c>
      <c r="J111" s="7">
        <v>438</v>
      </c>
      <c r="L111" s="6">
        <v>46.38</v>
      </c>
      <c r="M111" s="7">
        <v>19560</v>
      </c>
      <c r="N111" s="7">
        <v>422</v>
      </c>
      <c r="P111" s="6">
        <v>45.29</v>
      </c>
      <c r="Q111" s="7">
        <v>17739</v>
      </c>
      <c r="R111" s="7">
        <v>392</v>
      </c>
      <c r="AE111" s="7"/>
    </row>
    <row r="112" spans="10:31" ht="15" customHeight="1">
      <c r="J112" s="7"/>
      <c r="M112" s="7"/>
      <c r="N112" s="7"/>
      <c r="Q112" s="7"/>
      <c r="R112" s="7"/>
      <c r="AE112" s="7"/>
    </row>
    <row r="113" spans="2:31" ht="15" customHeight="1">
      <c r="B113" t="s">
        <v>107</v>
      </c>
      <c r="C113" t="s">
        <v>108</v>
      </c>
      <c r="D113" s="6">
        <v>0</v>
      </c>
      <c r="E113">
        <v>123</v>
      </c>
      <c r="F113" s="1" t="s">
        <v>15</v>
      </c>
      <c r="H113" s="6">
        <v>0.86</v>
      </c>
      <c r="I113" s="7">
        <v>78</v>
      </c>
      <c r="J113" s="7">
        <v>91</v>
      </c>
      <c r="L113" s="6">
        <v>0.94</v>
      </c>
      <c r="M113" s="7">
        <v>130</v>
      </c>
      <c r="N113" s="7">
        <v>138</v>
      </c>
      <c r="P113" s="6">
        <v>0.92</v>
      </c>
      <c r="Q113" s="7">
        <v>96</v>
      </c>
      <c r="R113" s="7">
        <v>104</v>
      </c>
      <c r="AD113" s="6"/>
      <c r="AE113" s="7"/>
    </row>
    <row r="114" spans="3:31" ht="15" customHeight="1">
      <c r="C114" t="s">
        <v>16</v>
      </c>
      <c r="D114" s="6">
        <v>0</v>
      </c>
      <c r="E114" s="7">
        <v>123</v>
      </c>
      <c r="F114" s="1" t="s">
        <v>15</v>
      </c>
      <c r="H114" s="6">
        <v>0.86</v>
      </c>
      <c r="I114" s="7">
        <v>78</v>
      </c>
      <c r="J114" s="7">
        <v>91</v>
      </c>
      <c r="L114" s="6">
        <v>0.94</v>
      </c>
      <c r="M114" s="7">
        <v>130</v>
      </c>
      <c r="N114" s="7">
        <v>138</v>
      </c>
      <c r="P114" s="6">
        <v>0.92</v>
      </c>
      <c r="Q114" s="7">
        <v>96</v>
      </c>
      <c r="R114" s="7">
        <v>104</v>
      </c>
      <c r="V114" s="7"/>
      <c r="Y114" s="7"/>
      <c r="AB114" s="7"/>
      <c r="AD114" s="6"/>
      <c r="AE114" s="7"/>
    </row>
    <row r="115" spans="10:18" ht="15" customHeight="1">
      <c r="J115" s="7"/>
      <c r="M115" s="7"/>
      <c r="N115" s="7"/>
      <c r="Q115" s="7"/>
      <c r="R115" s="7"/>
    </row>
    <row r="116" spans="2:18" ht="15" customHeight="1">
      <c r="B116" t="s">
        <v>110</v>
      </c>
      <c r="C116" t="s">
        <v>111</v>
      </c>
      <c r="D116" s="6">
        <v>24.53</v>
      </c>
      <c r="E116" s="7">
        <v>12769</v>
      </c>
      <c r="F116" s="7">
        <v>521</v>
      </c>
      <c r="H116" s="6">
        <v>31.5</v>
      </c>
      <c r="I116" s="7">
        <v>23391</v>
      </c>
      <c r="J116" s="7">
        <v>742</v>
      </c>
      <c r="L116" s="6">
        <v>30.41</v>
      </c>
      <c r="M116" s="7">
        <v>15826</v>
      </c>
      <c r="N116" s="7">
        <v>520</v>
      </c>
      <c r="P116" s="6">
        <v>31.12</v>
      </c>
      <c r="Q116" s="7">
        <v>15199</v>
      </c>
      <c r="R116" s="7">
        <v>488</v>
      </c>
    </row>
    <row r="117" spans="2:18" ht="15" customHeight="1">
      <c r="B117" t="s">
        <v>112</v>
      </c>
      <c r="C117" t="s">
        <v>113</v>
      </c>
      <c r="D117" s="6">
        <v>0.93</v>
      </c>
      <c r="E117" s="7">
        <v>300</v>
      </c>
      <c r="F117" s="7">
        <v>322</v>
      </c>
      <c r="H117" s="6">
        <v>1.2</v>
      </c>
      <c r="I117" s="7">
        <v>391</v>
      </c>
      <c r="J117" s="7">
        <v>326</v>
      </c>
      <c r="L117" s="6">
        <v>1</v>
      </c>
      <c r="M117" s="7">
        <v>461</v>
      </c>
      <c r="N117" s="7">
        <v>461</v>
      </c>
      <c r="P117" s="6">
        <v>1</v>
      </c>
      <c r="Q117" s="7">
        <v>443</v>
      </c>
      <c r="R117" s="7">
        <v>443</v>
      </c>
    </row>
    <row r="118" spans="3:18" ht="15" customHeight="1">
      <c r="C118" t="s">
        <v>16</v>
      </c>
      <c r="D118" s="6">
        <v>25.46</v>
      </c>
      <c r="E118" s="7">
        <v>13069</v>
      </c>
      <c r="F118" s="7">
        <v>513</v>
      </c>
      <c r="H118" s="25">
        <v>32.7</v>
      </c>
      <c r="I118" s="26">
        <v>23782</v>
      </c>
      <c r="J118" s="26">
        <v>727</v>
      </c>
      <c r="K118" s="27"/>
      <c r="L118" s="25">
        <v>31.41</v>
      </c>
      <c r="M118" s="26">
        <v>16287</v>
      </c>
      <c r="N118" s="26">
        <v>519</v>
      </c>
      <c r="P118" s="6">
        <v>32.12</v>
      </c>
      <c r="Q118" s="7">
        <v>15642</v>
      </c>
      <c r="R118" s="7">
        <v>487</v>
      </c>
    </row>
    <row r="119" spans="8:18" ht="15" customHeight="1">
      <c r="H119" s="25"/>
      <c r="I119" s="26"/>
      <c r="J119" s="26"/>
      <c r="K119" s="27"/>
      <c r="L119" s="25"/>
      <c r="M119" s="26"/>
      <c r="N119" s="26"/>
      <c r="Q119" s="7"/>
      <c r="R119" s="7"/>
    </row>
    <row r="120" spans="2:18" ht="15" customHeight="1">
      <c r="B120" t="s">
        <v>114</v>
      </c>
      <c r="C120" t="s">
        <v>116</v>
      </c>
      <c r="D120" s="6">
        <v>0.67</v>
      </c>
      <c r="E120" s="7">
        <v>231</v>
      </c>
      <c r="F120" s="7">
        <v>347</v>
      </c>
      <c r="H120" s="25">
        <v>1.78</v>
      </c>
      <c r="I120" s="26">
        <v>1073</v>
      </c>
      <c r="J120" s="26">
        <v>604</v>
      </c>
      <c r="K120" s="27"/>
      <c r="L120" s="25">
        <v>1.67</v>
      </c>
      <c r="M120" s="26">
        <v>956</v>
      </c>
      <c r="N120" s="26">
        <v>574</v>
      </c>
      <c r="P120" s="6">
        <v>1.73</v>
      </c>
      <c r="Q120" s="7">
        <v>997</v>
      </c>
      <c r="R120" s="7">
        <v>575</v>
      </c>
    </row>
    <row r="121" spans="2:19" ht="15" customHeight="1">
      <c r="B121" t="s">
        <v>115</v>
      </c>
      <c r="C121" t="s">
        <v>118</v>
      </c>
      <c r="D121" s="6">
        <v>4.83</v>
      </c>
      <c r="E121" s="7">
        <v>1831</v>
      </c>
      <c r="F121" s="7">
        <v>379</v>
      </c>
      <c r="H121" s="25">
        <v>11.1</v>
      </c>
      <c r="I121" s="26">
        <v>5895</v>
      </c>
      <c r="J121" s="26">
        <v>531</v>
      </c>
      <c r="K121" s="27"/>
      <c r="L121" s="25">
        <v>11.01</v>
      </c>
      <c r="M121" s="26">
        <v>5317</v>
      </c>
      <c r="N121" s="26">
        <v>483</v>
      </c>
      <c r="P121" s="6">
        <v>10.19</v>
      </c>
      <c r="Q121" s="7">
        <v>5309</v>
      </c>
      <c r="R121" s="7">
        <v>521</v>
      </c>
      <c r="S121" s="15"/>
    </row>
    <row r="122" spans="3:18" ht="15" customHeight="1">
      <c r="C122" t="s">
        <v>115</v>
      </c>
      <c r="D122" s="6">
        <v>0</v>
      </c>
      <c r="E122" s="7">
        <v>0</v>
      </c>
      <c r="F122" s="1" t="s">
        <v>15</v>
      </c>
      <c r="H122" s="25">
        <v>0.82</v>
      </c>
      <c r="I122" s="26">
        <v>243</v>
      </c>
      <c r="J122" s="26">
        <v>297</v>
      </c>
      <c r="K122" s="27"/>
      <c r="L122" s="25">
        <v>0.74</v>
      </c>
      <c r="M122" s="26">
        <v>219</v>
      </c>
      <c r="N122" s="26">
        <v>295</v>
      </c>
      <c r="P122" s="6">
        <v>1.37</v>
      </c>
      <c r="Q122" s="7">
        <v>383</v>
      </c>
      <c r="R122" s="7">
        <v>280</v>
      </c>
    </row>
    <row r="123" spans="3:18" ht="15" customHeight="1">
      <c r="C123" t="s">
        <v>119</v>
      </c>
      <c r="D123" s="6">
        <v>0.48</v>
      </c>
      <c r="E123" s="7">
        <v>99</v>
      </c>
      <c r="F123" s="7">
        <v>207</v>
      </c>
      <c r="H123" s="25">
        <v>0.48</v>
      </c>
      <c r="I123" s="26">
        <v>184</v>
      </c>
      <c r="J123" s="26">
        <v>386</v>
      </c>
      <c r="K123" s="27"/>
      <c r="L123" s="25">
        <v>0.48</v>
      </c>
      <c r="M123" s="26">
        <v>160</v>
      </c>
      <c r="N123" s="26">
        <v>336</v>
      </c>
      <c r="P123" s="6">
        <v>0.48</v>
      </c>
      <c r="Q123" s="7">
        <v>184</v>
      </c>
      <c r="R123" s="7">
        <v>386</v>
      </c>
    </row>
    <row r="124" spans="3:18" ht="15" customHeight="1">
      <c r="C124" t="s">
        <v>120</v>
      </c>
      <c r="D124" s="6">
        <v>10</v>
      </c>
      <c r="E124" s="7">
        <v>4792</v>
      </c>
      <c r="F124" s="7">
        <v>479</v>
      </c>
      <c r="H124" s="25">
        <v>28.93</v>
      </c>
      <c r="I124" s="26">
        <v>15332</v>
      </c>
      <c r="J124" s="26">
        <v>530</v>
      </c>
      <c r="K124" s="27"/>
      <c r="L124" s="25">
        <v>25.43</v>
      </c>
      <c r="M124" s="26">
        <v>13619</v>
      </c>
      <c r="N124" s="26">
        <v>536</v>
      </c>
      <c r="P124" s="6">
        <v>24.43</v>
      </c>
      <c r="Q124" s="7">
        <v>14128</v>
      </c>
      <c r="R124" s="7">
        <v>578</v>
      </c>
    </row>
    <row r="125" spans="3:18" ht="15" customHeight="1">
      <c r="C125" t="s">
        <v>179</v>
      </c>
      <c r="D125" s="6">
        <v>0</v>
      </c>
      <c r="E125" s="7">
        <v>0</v>
      </c>
      <c r="F125" s="1" t="s">
        <v>15</v>
      </c>
      <c r="H125" s="25">
        <v>0.33</v>
      </c>
      <c r="I125" s="26">
        <v>60</v>
      </c>
      <c r="J125" s="26">
        <v>180</v>
      </c>
      <c r="K125" s="27"/>
      <c r="L125" s="25">
        <v>0</v>
      </c>
      <c r="M125" s="26">
        <v>0</v>
      </c>
      <c r="N125" s="30" t="s">
        <v>15</v>
      </c>
      <c r="P125" s="6">
        <v>0</v>
      </c>
      <c r="Q125" s="7">
        <v>0</v>
      </c>
      <c r="R125" s="1" t="s">
        <v>15</v>
      </c>
    </row>
    <row r="126" spans="3:18" ht="15" customHeight="1">
      <c r="C126" t="s">
        <v>121</v>
      </c>
      <c r="D126" s="6">
        <v>0</v>
      </c>
      <c r="E126" s="7">
        <v>0</v>
      </c>
      <c r="F126" s="1" t="s">
        <v>15</v>
      </c>
      <c r="H126" s="25">
        <v>0.5</v>
      </c>
      <c r="I126" s="26">
        <v>212</v>
      </c>
      <c r="J126" s="26">
        <v>428</v>
      </c>
      <c r="K126" s="27"/>
      <c r="L126" s="25">
        <v>0.25</v>
      </c>
      <c r="M126" s="26">
        <v>128</v>
      </c>
      <c r="N126" s="26">
        <v>517</v>
      </c>
      <c r="P126" s="6">
        <v>0.25</v>
      </c>
      <c r="Q126" s="7">
        <v>124</v>
      </c>
      <c r="R126" s="7">
        <v>500</v>
      </c>
    </row>
    <row r="127" spans="3:18" ht="15" customHeight="1">
      <c r="C127" t="s">
        <v>122</v>
      </c>
      <c r="D127" s="6">
        <v>0</v>
      </c>
      <c r="E127" s="7">
        <v>0</v>
      </c>
      <c r="F127" s="1" t="s">
        <v>15</v>
      </c>
      <c r="H127" s="25">
        <v>0</v>
      </c>
      <c r="I127" s="26">
        <v>39</v>
      </c>
      <c r="J127" s="30" t="s">
        <v>15</v>
      </c>
      <c r="K127" s="27"/>
      <c r="L127" s="25">
        <v>0.42</v>
      </c>
      <c r="M127" s="26">
        <v>40</v>
      </c>
      <c r="N127" s="26">
        <v>96</v>
      </c>
      <c r="P127" s="6">
        <v>0.42</v>
      </c>
      <c r="Q127" s="7">
        <v>86</v>
      </c>
      <c r="R127" s="7">
        <v>205</v>
      </c>
    </row>
    <row r="128" spans="3:18" ht="15" customHeight="1">
      <c r="C128" t="s">
        <v>123</v>
      </c>
      <c r="D128" s="6">
        <v>2.31</v>
      </c>
      <c r="E128" s="7">
        <v>935</v>
      </c>
      <c r="F128" s="7">
        <v>404</v>
      </c>
      <c r="H128" s="25">
        <v>4.65</v>
      </c>
      <c r="I128" s="26">
        <v>1994</v>
      </c>
      <c r="J128" s="26">
        <v>429</v>
      </c>
      <c r="K128" s="27"/>
      <c r="L128" s="25">
        <v>3.95</v>
      </c>
      <c r="M128" s="26">
        <v>2104</v>
      </c>
      <c r="N128" s="26">
        <v>533</v>
      </c>
      <c r="P128" s="6">
        <v>5.04</v>
      </c>
      <c r="Q128" s="7">
        <v>2571</v>
      </c>
      <c r="R128" s="7">
        <v>511</v>
      </c>
    </row>
    <row r="129" spans="3:18" ht="15" customHeight="1">
      <c r="C129" t="s">
        <v>16</v>
      </c>
      <c r="D129" s="6">
        <v>18.28</v>
      </c>
      <c r="E129" s="7">
        <v>7888</v>
      </c>
      <c r="F129" s="7">
        <v>431</v>
      </c>
      <c r="H129" s="25">
        <v>48.57</v>
      </c>
      <c r="I129" s="26">
        <v>25033</v>
      </c>
      <c r="J129" s="26">
        <v>515</v>
      </c>
      <c r="K129" s="27"/>
      <c r="L129" s="25">
        <v>43.94</v>
      </c>
      <c r="M129" s="26">
        <v>22543</v>
      </c>
      <c r="N129" s="26">
        <v>513</v>
      </c>
      <c r="P129" s="6">
        <v>43.9</v>
      </c>
      <c r="Q129" s="7">
        <v>23782</v>
      </c>
      <c r="R129" s="7">
        <v>542</v>
      </c>
    </row>
    <row r="130" spans="8:18" ht="15" customHeight="1">
      <c r="H130" s="25"/>
      <c r="I130" s="26"/>
      <c r="J130" s="26"/>
      <c r="K130" s="27"/>
      <c r="L130" s="25"/>
      <c r="M130" s="26"/>
      <c r="N130" s="26"/>
      <c r="Q130" s="7"/>
      <c r="R130" s="7"/>
    </row>
    <row r="131" spans="2:18" ht="15" customHeight="1">
      <c r="B131" t="s">
        <v>16</v>
      </c>
      <c r="C131" t="s">
        <v>16</v>
      </c>
      <c r="D131" s="6">
        <v>181.09</v>
      </c>
      <c r="E131" s="7">
        <v>103111</v>
      </c>
      <c r="F131" s="7">
        <v>569</v>
      </c>
      <c r="H131" s="25">
        <v>375.16</v>
      </c>
      <c r="I131" s="26">
        <v>214590</v>
      </c>
      <c r="J131" s="26">
        <v>572</v>
      </c>
      <c r="K131" s="27"/>
      <c r="L131" s="25">
        <v>351.01</v>
      </c>
      <c r="M131" s="26">
        <v>186483</v>
      </c>
      <c r="N131" s="26">
        <v>531</v>
      </c>
      <c r="P131" s="6">
        <v>354.19</v>
      </c>
      <c r="Q131" s="7">
        <v>181621</v>
      </c>
      <c r="R131" s="7">
        <v>513</v>
      </c>
    </row>
    <row r="132" spans="10:18" ht="15" customHeight="1">
      <c r="J132" s="7"/>
      <c r="M132" s="7"/>
      <c r="N132" s="7"/>
      <c r="Q132" s="7"/>
      <c r="R132" s="7"/>
    </row>
    <row r="133" spans="3:18" ht="15" customHeight="1">
      <c r="C133" t="s">
        <v>191</v>
      </c>
      <c r="E133" s="29">
        <f>+(E131-95235)/95235</f>
        <v>0.08270068777235261</v>
      </c>
      <c r="F133" s="1"/>
      <c r="I133" s="29">
        <f>+(I131-204893)/204893</f>
        <v>0.04732714148360364</v>
      </c>
      <c r="M133" s="7"/>
      <c r="Q133" s="7"/>
      <c r="R133" s="7"/>
    </row>
    <row r="134" spans="5:18" ht="12.75">
      <c r="E134" s="7"/>
      <c r="F134" s="1"/>
      <c r="J134" s="7"/>
      <c r="M134" s="7"/>
      <c r="N134" s="7"/>
      <c r="Q134" s="7"/>
      <c r="R134" s="7"/>
    </row>
    <row r="135" spans="2:6" ht="12.75">
      <c r="B135" t="s">
        <v>125</v>
      </c>
      <c r="E135" s="7"/>
      <c r="F135" s="1"/>
    </row>
    <row r="136" spans="5:6" ht="12.75">
      <c r="E136" s="7"/>
      <c r="F136"/>
    </row>
    <row r="137" spans="2:9" ht="12.75">
      <c r="B137" s="9" t="s">
        <v>192</v>
      </c>
      <c r="E137" s="7"/>
      <c r="F137" s="1"/>
      <c r="I137"/>
    </row>
    <row r="138" spans="2:9" ht="12.75">
      <c r="B138" s="9" t="s">
        <v>127</v>
      </c>
      <c r="E138" s="7"/>
      <c r="F138" s="1"/>
      <c r="I138"/>
    </row>
    <row r="139" ht="12.75">
      <c r="E139" s="7"/>
    </row>
    <row r="140" spans="2:9" ht="12.75">
      <c r="B140" t="s">
        <v>193</v>
      </c>
      <c r="E140" s="7"/>
      <c r="F140" s="1"/>
      <c r="I140"/>
    </row>
    <row r="141" spans="2:9" ht="12.75">
      <c r="B141" t="s">
        <v>194</v>
      </c>
      <c r="E141" s="7"/>
      <c r="F141" s="1"/>
      <c r="I141"/>
    </row>
    <row r="142" spans="2:9" ht="12.75">
      <c r="B142" t="s">
        <v>134</v>
      </c>
      <c r="E142" s="7"/>
      <c r="F142" s="1"/>
      <c r="I142"/>
    </row>
    <row r="143" spans="5:6" ht="12.75">
      <c r="E143" s="7"/>
      <c r="F143"/>
    </row>
    <row r="144" spans="5:6" ht="12.75">
      <c r="E144" s="7"/>
      <c r="F144"/>
    </row>
    <row r="145" spans="5:6" ht="12.75">
      <c r="E145" s="7"/>
      <c r="F145"/>
    </row>
    <row r="146" spans="5:6" ht="12.75">
      <c r="E146" s="7"/>
      <c r="F146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1" r:id="rId1"/>
  <headerFooter alignWithMargins="0">
    <oddFooter>&amp;L&amp;8Source: IR*P Data Warehouse Deborah on 1/24/08.
FHDA IR*P RBB - 1/24/08
FH 5-yr WSCH FTEF Prod by Term.xls&amp;R&amp;8Page &amp;P of &amp;N</oddFooter>
  </headerFooter>
  <rowBreaks count="3" manualBreakCount="3">
    <brk id="44" min="1" max="17" man="1"/>
    <brk id="77" min="1" max="17" man="1"/>
    <brk id="118" min="1" max="1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6" customWidth="1"/>
    <col min="5" max="5" width="9.28125" style="0" customWidth="1"/>
    <col min="6" max="6" width="7.7109375" style="7" customWidth="1"/>
    <col min="7" max="7" width="2.7109375" style="0" customWidth="1"/>
    <col min="8" max="8" width="9.28125" style="6" customWidth="1"/>
    <col min="9" max="9" width="10.421875" style="7" customWidth="1"/>
    <col min="10" max="10" width="7.7109375" style="0" customWidth="1"/>
    <col min="11" max="11" width="2.7109375" style="0" customWidth="1"/>
    <col min="12" max="13" width="9.28125" style="0" customWidth="1"/>
    <col min="14" max="14" width="7.7109375" style="0" customWidth="1"/>
    <col min="15" max="15" width="2.7109375" style="0" customWidth="1"/>
    <col min="16" max="17" width="9.28125" style="0" customWidth="1"/>
    <col min="18" max="18" width="7.7109375" style="0" customWidth="1"/>
    <col min="19" max="19" width="15.57421875" style="0" customWidth="1"/>
    <col min="20" max="20" width="33.421875" style="0" customWidth="1"/>
    <col min="21" max="21" width="6.57421875" style="0" customWidth="1"/>
    <col min="22" max="22" width="13.57421875" style="0" customWidth="1"/>
    <col min="23" max="23" width="7.2812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195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ht="12.75">
      <c r="A4" s="28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23" t="s">
        <v>3</v>
      </c>
      <c r="E6" s="3" t="s">
        <v>4</v>
      </c>
      <c r="F6" s="17" t="s">
        <v>5</v>
      </c>
      <c r="G6" s="3"/>
      <c r="H6" s="23" t="s">
        <v>3</v>
      </c>
      <c r="I6" s="17" t="s">
        <v>4</v>
      </c>
      <c r="J6" s="3" t="s">
        <v>5</v>
      </c>
      <c r="K6" s="3"/>
      <c r="L6" s="23" t="s">
        <v>3</v>
      </c>
      <c r="M6" s="3" t="s">
        <v>4</v>
      </c>
      <c r="N6" s="3" t="s">
        <v>5</v>
      </c>
      <c r="O6" s="3"/>
      <c r="P6" s="23" t="s">
        <v>3</v>
      </c>
      <c r="Q6" s="3" t="s">
        <v>4</v>
      </c>
      <c r="R6" s="3" t="s">
        <v>5</v>
      </c>
    </row>
    <row r="7" spans="2:7" ht="13.5" thickTop="1">
      <c r="B7" s="4"/>
      <c r="C7" s="4"/>
      <c r="D7" s="24"/>
      <c r="E7" s="5"/>
      <c r="F7" s="18"/>
      <c r="G7" s="5"/>
    </row>
    <row r="8" spans="2:31" ht="15" customHeight="1">
      <c r="B8" t="s">
        <v>6</v>
      </c>
      <c r="C8" t="s">
        <v>7</v>
      </c>
      <c r="D8" s="10">
        <v>4.77</v>
      </c>
      <c r="E8" s="7">
        <v>3101</v>
      </c>
      <c r="F8">
        <v>650</v>
      </c>
      <c r="H8" s="10">
        <v>5.15</v>
      </c>
      <c r="I8" s="7">
        <v>3081</v>
      </c>
      <c r="J8">
        <v>598</v>
      </c>
      <c r="L8" s="10">
        <v>5.05</v>
      </c>
      <c r="M8" s="7">
        <v>2590</v>
      </c>
      <c r="N8">
        <v>513</v>
      </c>
      <c r="P8" s="10">
        <v>5.22</v>
      </c>
      <c r="Q8" s="7">
        <v>2656</v>
      </c>
      <c r="R8">
        <v>509</v>
      </c>
      <c r="AE8" s="7"/>
    </row>
    <row r="9" spans="2:31" ht="15" customHeight="1">
      <c r="B9" t="s">
        <v>8</v>
      </c>
      <c r="C9" t="s">
        <v>9</v>
      </c>
      <c r="D9" s="10">
        <v>9.43</v>
      </c>
      <c r="E9" s="7">
        <v>4090</v>
      </c>
      <c r="F9">
        <v>434</v>
      </c>
      <c r="H9" s="10">
        <v>11.65</v>
      </c>
      <c r="I9" s="7">
        <v>5279</v>
      </c>
      <c r="J9">
        <v>453</v>
      </c>
      <c r="L9" s="10">
        <v>10.29</v>
      </c>
      <c r="M9" s="7">
        <v>5204</v>
      </c>
      <c r="N9">
        <v>506</v>
      </c>
      <c r="P9" s="10">
        <v>9.32</v>
      </c>
      <c r="Q9" s="7">
        <v>4867</v>
      </c>
      <c r="R9">
        <v>522</v>
      </c>
      <c r="AE9" s="7"/>
    </row>
    <row r="10" spans="3:31" ht="15" customHeight="1">
      <c r="C10" t="s">
        <v>10</v>
      </c>
      <c r="D10" s="10">
        <v>0.15</v>
      </c>
      <c r="E10">
        <v>43</v>
      </c>
      <c r="F10">
        <v>288</v>
      </c>
      <c r="H10" s="10">
        <v>0.15</v>
      </c>
      <c r="I10">
        <v>111</v>
      </c>
      <c r="J10">
        <v>740</v>
      </c>
      <c r="L10" s="10">
        <v>0.15</v>
      </c>
      <c r="M10">
        <v>114</v>
      </c>
      <c r="N10">
        <v>760</v>
      </c>
      <c r="P10" s="10">
        <v>0.15</v>
      </c>
      <c r="Q10">
        <v>102</v>
      </c>
      <c r="R10">
        <v>680</v>
      </c>
      <c r="AE10" s="7"/>
    </row>
    <row r="11" spans="3:31" ht="15" customHeight="1">
      <c r="C11" t="s">
        <v>11</v>
      </c>
      <c r="D11" s="10">
        <v>0.68</v>
      </c>
      <c r="E11">
        <v>93</v>
      </c>
      <c r="F11">
        <v>137</v>
      </c>
      <c r="H11" s="10">
        <v>1.46</v>
      </c>
      <c r="I11">
        <v>461</v>
      </c>
      <c r="J11">
        <v>316</v>
      </c>
      <c r="L11" s="10">
        <v>1.79</v>
      </c>
      <c r="M11">
        <v>369</v>
      </c>
      <c r="N11">
        <v>206</v>
      </c>
      <c r="P11" s="10">
        <v>2.05</v>
      </c>
      <c r="Q11">
        <v>455</v>
      </c>
      <c r="R11">
        <v>222</v>
      </c>
      <c r="AE11" s="7"/>
    </row>
    <row r="12" spans="3:31" ht="15" customHeight="1">
      <c r="C12" t="s">
        <v>12</v>
      </c>
      <c r="D12" s="10">
        <v>0.65</v>
      </c>
      <c r="E12">
        <v>473</v>
      </c>
      <c r="F12">
        <v>724</v>
      </c>
      <c r="H12" s="10">
        <v>4.33</v>
      </c>
      <c r="I12" s="7">
        <v>1329</v>
      </c>
      <c r="J12">
        <v>307</v>
      </c>
      <c r="L12" s="10">
        <v>4.2</v>
      </c>
      <c r="M12" s="7">
        <v>1342</v>
      </c>
      <c r="N12">
        <v>320</v>
      </c>
      <c r="P12" s="10">
        <v>4.2</v>
      </c>
      <c r="Q12" s="7">
        <v>1408</v>
      </c>
      <c r="R12">
        <v>335</v>
      </c>
      <c r="AE12" s="7"/>
    </row>
    <row r="13" spans="3:31" ht="15" customHeight="1">
      <c r="C13" t="s">
        <v>13</v>
      </c>
      <c r="D13" s="10">
        <v>0.4</v>
      </c>
      <c r="E13">
        <v>200</v>
      </c>
      <c r="F13">
        <v>500</v>
      </c>
      <c r="H13" s="10">
        <v>1.23</v>
      </c>
      <c r="I13">
        <v>680</v>
      </c>
      <c r="J13">
        <v>554</v>
      </c>
      <c r="L13" s="10">
        <v>1.05</v>
      </c>
      <c r="M13">
        <v>587</v>
      </c>
      <c r="N13">
        <v>561</v>
      </c>
      <c r="P13" s="10">
        <v>0.98</v>
      </c>
      <c r="Q13">
        <v>540</v>
      </c>
      <c r="R13">
        <v>550</v>
      </c>
      <c r="AE13" s="7"/>
    </row>
    <row r="14" spans="3:31" ht="15" customHeight="1">
      <c r="C14" t="s">
        <v>180</v>
      </c>
      <c r="D14" s="6">
        <v>0</v>
      </c>
      <c r="E14">
        <v>0</v>
      </c>
      <c r="F14" s="1" t="s">
        <v>15</v>
      </c>
      <c r="H14" s="10">
        <v>0.4</v>
      </c>
      <c r="I14">
        <v>102</v>
      </c>
      <c r="J14">
        <v>255</v>
      </c>
      <c r="L14" s="10">
        <v>0.4</v>
      </c>
      <c r="M14">
        <v>93</v>
      </c>
      <c r="N14">
        <v>232</v>
      </c>
      <c r="P14" s="10">
        <v>0.55</v>
      </c>
      <c r="Q14">
        <v>97</v>
      </c>
      <c r="R14">
        <v>177</v>
      </c>
      <c r="AE14" s="7"/>
    </row>
    <row r="15" spans="3:31" ht="15" customHeight="1">
      <c r="C15" t="s">
        <v>14</v>
      </c>
      <c r="D15" s="10">
        <v>0.91</v>
      </c>
      <c r="E15">
        <v>323</v>
      </c>
      <c r="F15">
        <v>354</v>
      </c>
      <c r="H15" s="10">
        <v>1.3</v>
      </c>
      <c r="I15">
        <v>447</v>
      </c>
      <c r="J15">
        <v>344</v>
      </c>
      <c r="L15" s="10">
        <v>1.57</v>
      </c>
      <c r="M15">
        <v>524</v>
      </c>
      <c r="N15">
        <v>334</v>
      </c>
      <c r="P15" s="10">
        <v>1.53</v>
      </c>
      <c r="Q15">
        <v>677</v>
      </c>
      <c r="R15">
        <v>442</v>
      </c>
      <c r="AE15" s="7"/>
    </row>
    <row r="16" spans="3:31" ht="15" customHeight="1">
      <c r="C16" t="s">
        <v>16</v>
      </c>
      <c r="D16" s="10">
        <v>17</v>
      </c>
      <c r="E16" s="7">
        <v>8324</v>
      </c>
      <c r="F16">
        <v>490</v>
      </c>
      <c r="H16" s="10">
        <v>25.66</v>
      </c>
      <c r="I16" s="7">
        <v>11489</v>
      </c>
      <c r="J16">
        <v>448</v>
      </c>
      <c r="K16" s="27"/>
      <c r="L16" s="10">
        <v>24.5</v>
      </c>
      <c r="M16" s="7">
        <v>10823</v>
      </c>
      <c r="N16">
        <v>442</v>
      </c>
      <c r="O16" s="27"/>
      <c r="P16" s="10">
        <v>23.99</v>
      </c>
      <c r="Q16" s="7">
        <v>10801</v>
      </c>
      <c r="R16">
        <v>450</v>
      </c>
      <c r="AE16" s="7"/>
    </row>
    <row r="17" spans="4:31" ht="15" customHeight="1">
      <c r="D17" s="10"/>
      <c r="H17" s="10"/>
      <c r="J17" s="7"/>
      <c r="L17" s="10"/>
      <c r="M17" s="7"/>
      <c r="N17" s="7"/>
      <c r="P17" s="6"/>
      <c r="Q17" s="7"/>
      <c r="R17" s="7"/>
      <c r="AE17" s="7"/>
    </row>
    <row r="18" spans="2:31" ht="15" customHeight="1">
      <c r="B18" t="s">
        <v>17</v>
      </c>
      <c r="C18" t="s">
        <v>18</v>
      </c>
      <c r="D18" s="10">
        <v>0.2</v>
      </c>
      <c r="E18" s="7">
        <v>136</v>
      </c>
      <c r="F18">
        <v>678</v>
      </c>
      <c r="H18" s="10">
        <v>0.4</v>
      </c>
      <c r="I18" s="7">
        <v>324</v>
      </c>
      <c r="J18">
        <v>810</v>
      </c>
      <c r="L18" s="10">
        <v>0.4</v>
      </c>
      <c r="M18" s="7">
        <v>309</v>
      </c>
      <c r="N18">
        <v>772</v>
      </c>
      <c r="P18" s="10">
        <v>0.4</v>
      </c>
      <c r="Q18">
        <v>357</v>
      </c>
      <c r="R18">
        <v>892</v>
      </c>
      <c r="AE18" s="7"/>
    </row>
    <row r="19" spans="2:31" ht="15" customHeight="1">
      <c r="B19" t="s">
        <v>19</v>
      </c>
      <c r="C19" t="s">
        <v>20</v>
      </c>
      <c r="D19" s="10">
        <v>4.53</v>
      </c>
      <c r="E19" s="7">
        <v>3280</v>
      </c>
      <c r="F19">
        <v>724</v>
      </c>
      <c r="H19" s="10">
        <v>13.28</v>
      </c>
      <c r="I19" s="7">
        <v>9609</v>
      </c>
      <c r="J19">
        <v>723</v>
      </c>
      <c r="L19" s="10">
        <v>12.7</v>
      </c>
      <c r="M19" s="7">
        <v>8500</v>
      </c>
      <c r="N19">
        <v>669</v>
      </c>
      <c r="P19" s="10">
        <v>15.16</v>
      </c>
      <c r="Q19" s="7">
        <v>10111</v>
      </c>
      <c r="R19">
        <v>667</v>
      </c>
      <c r="AE19" s="7"/>
    </row>
    <row r="20" spans="3:31" ht="15" customHeight="1">
      <c r="C20" t="s">
        <v>21</v>
      </c>
      <c r="D20" s="6">
        <v>0</v>
      </c>
      <c r="E20">
        <v>0</v>
      </c>
      <c r="F20" s="1" t="s">
        <v>15</v>
      </c>
      <c r="H20" s="10">
        <v>2.15</v>
      </c>
      <c r="I20">
        <v>545</v>
      </c>
      <c r="J20">
        <v>253</v>
      </c>
      <c r="L20" s="10">
        <v>1.96</v>
      </c>
      <c r="M20">
        <v>499</v>
      </c>
      <c r="N20">
        <v>254</v>
      </c>
      <c r="P20" s="10">
        <v>1.95</v>
      </c>
      <c r="Q20" s="7">
        <v>1507</v>
      </c>
      <c r="R20">
        <v>772</v>
      </c>
      <c r="S20" s="7"/>
      <c r="AE20" s="7"/>
    </row>
    <row r="21" spans="3:31" ht="15" customHeight="1">
      <c r="C21" t="s">
        <v>22</v>
      </c>
      <c r="D21" s="10">
        <v>0.26</v>
      </c>
      <c r="E21">
        <v>60</v>
      </c>
      <c r="F21">
        <v>231</v>
      </c>
      <c r="H21" s="10">
        <v>2.38</v>
      </c>
      <c r="I21" s="7">
        <v>997</v>
      </c>
      <c r="J21">
        <v>418</v>
      </c>
      <c r="L21" s="10">
        <v>1.88</v>
      </c>
      <c r="M21" s="7">
        <v>823</v>
      </c>
      <c r="N21">
        <v>437</v>
      </c>
      <c r="P21" s="10">
        <v>2.45</v>
      </c>
      <c r="Q21" s="7">
        <v>1011</v>
      </c>
      <c r="R21">
        <v>412</v>
      </c>
      <c r="AE21" s="7"/>
    </row>
    <row r="22" spans="3:31" ht="15" customHeight="1">
      <c r="C22" t="s">
        <v>23</v>
      </c>
      <c r="D22" s="10">
        <v>1.77</v>
      </c>
      <c r="E22" s="7">
        <v>484</v>
      </c>
      <c r="F22">
        <v>273</v>
      </c>
      <c r="H22" s="10">
        <v>5.75</v>
      </c>
      <c r="I22" s="7">
        <v>1715</v>
      </c>
      <c r="J22">
        <v>298</v>
      </c>
      <c r="L22" s="10">
        <v>6.16</v>
      </c>
      <c r="M22" s="7">
        <v>1656</v>
      </c>
      <c r="N22">
        <v>269</v>
      </c>
      <c r="P22" s="10">
        <v>5.06</v>
      </c>
      <c r="Q22" s="7">
        <v>1654</v>
      </c>
      <c r="R22">
        <v>327</v>
      </c>
      <c r="AE22" s="7"/>
    </row>
    <row r="23" spans="3:31" ht="15" customHeight="1">
      <c r="C23" t="s">
        <v>155</v>
      </c>
      <c r="D23" s="10">
        <v>1.74</v>
      </c>
      <c r="E23" s="7">
        <v>1312</v>
      </c>
      <c r="F23">
        <v>754</v>
      </c>
      <c r="H23" s="10">
        <v>3.07</v>
      </c>
      <c r="I23" s="7">
        <v>1767</v>
      </c>
      <c r="J23" s="7">
        <v>576</v>
      </c>
      <c r="L23" s="10">
        <v>1.99</v>
      </c>
      <c r="M23" s="7">
        <v>1100</v>
      </c>
      <c r="N23">
        <v>552</v>
      </c>
      <c r="P23" s="10">
        <v>1.84</v>
      </c>
      <c r="Q23">
        <v>891</v>
      </c>
      <c r="R23">
        <v>484</v>
      </c>
      <c r="AE23" s="7"/>
    </row>
    <row r="24" spans="3:31" ht="15" customHeight="1">
      <c r="C24" t="s">
        <v>182</v>
      </c>
      <c r="D24" s="10">
        <v>1.35</v>
      </c>
      <c r="E24" s="7">
        <v>1238</v>
      </c>
      <c r="F24">
        <v>917</v>
      </c>
      <c r="H24" s="10">
        <v>2.81</v>
      </c>
      <c r="I24" s="7">
        <v>2818</v>
      </c>
      <c r="J24" s="7">
        <v>1005</v>
      </c>
      <c r="L24" s="10">
        <v>2.17</v>
      </c>
      <c r="M24" s="7">
        <v>1040</v>
      </c>
      <c r="N24">
        <v>479</v>
      </c>
      <c r="P24" s="10">
        <v>2.54</v>
      </c>
      <c r="Q24">
        <v>946</v>
      </c>
      <c r="R24">
        <v>373</v>
      </c>
      <c r="S24" s="7"/>
      <c r="AE24" s="7"/>
    </row>
    <row r="25" spans="3:31" ht="15" customHeight="1">
      <c r="C25" t="s">
        <v>25</v>
      </c>
      <c r="D25" s="10">
        <v>0.9</v>
      </c>
      <c r="E25">
        <v>466</v>
      </c>
      <c r="F25">
        <v>516</v>
      </c>
      <c r="H25" s="10">
        <v>0.92</v>
      </c>
      <c r="I25" s="7">
        <v>455</v>
      </c>
      <c r="J25">
        <v>495</v>
      </c>
      <c r="L25" s="10">
        <v>0.9</v>
      </c>
      <c r="M25" s="7">
        <v>467</v>
      </c>
      <c r="N25">
        <v>517</v>
      </c>
      <c r="P25" s="10">
        <v>0.9</v>
      </c>
      <c r="Q25">
        <v>565</v>
      </c>
      <c r="R25">
        <v>626</v>
      </c>
      <c r="S25" s="7"/>
      <c r="AE25" s="7"/>
    </row>
    <row r="26" spans="3:31" ht="15" customHeight="1">
      <c r="C26" t="s">
        <v>156</v>
      </c>
      <c r="D26" s="10">
        <v>0.36</v>
      </c>
      <c r="E26">
        <v>219</v>
      </c>
      <c r="F26">
        <v>602</v>
      </c>
      <c r="H26" s="10">
        <v>3.06</v>
      </c>
      <c r="I26" s="7">
        <v>1387</v>
      </c>
      <c r="J26">
        <v>453</v>
      </c>
      <c r="L26" s="10">
        <v>3.1</v>
      </c>
      <c r="M26" s="7">
        <v>1689</v>
      </c>
      <c r="N26">
        <v>545</v>
      </c>
      <c r="P26" s="10">
        <v>2.96</v>
      </c>
      <c r="Q26" s="7">
        <v>1562</v>
      </c>
      <c r="R26">
        <v>527</v>
      </c>
      <c r="AE26" s="7"/>
    </row>
    <row r="27" spans="3:31" ht="15" customHeight="1">
      <c r="C27" t="s">
        <v>26</v>
      </c>
      <c r="D27" s="10">
        <v>0.81</v>
      </c>
      <c r="E27">
        <v>487</v>
      </c>
      <c r="F27">
        <v>601</v>
      </c>
      <c r="H27" s="10">
        <v>1.62</v>
      </c>
      <c r="I27" s="7">
        <v>1181</v>
      </c>
      <c r="J27">
        <v>729</v>
      </c>
      <c r="L27" s="10">
        <v>1.42</v>
      </c>
      <c r="M27">
        <v>845</v>
      </c>
      <c r="N27">
        <v>595</v>
      </c>
      <c r="P27" s="10">
        <v>1.82</v>
      </c>
      <c r="Q27" s="7">
        <v>1162</v>
      </c>
      <c r="R27">
        <v>639</v>
      </c>
      <c r="V27" s="7"/>
      <c r="AE27" s="7"/>
    </row>
    <row r="28" spans="3:31" ht="15" customHeight="1">
      <c r="C28" t="s">
        <v>28</v>
      </c>
      <c r="D28" s="6">
        <v>0</v>
      </c>
      <c r="E28">
        <v>0</v>
      </c>
      <c r="F28" s="1" t="s">
        <v>15</v>
      </c>
      <c r="H28" s="10">
        <v>2.02</v>
      </c>
      <c r="I28" s="7">
        <v>767</v>
      </c>
      <c r="J28">
        <v>381</v>
      </c>
      <c r="L28" s="10">
        <v>1.86</v>
      </c>
      <c r="M28" s="7">
        <v>782</v>
      </c>
      <c r="N28">
        <v>420</v>
      </c>
      <c r="P28" s="10">
        <v>1.62</v>
      </c>
      <c r="Q28">
        <v>713</v>
      </c>
      <c r="R28">
        <v>440</v>
      </c>
      <c r="S28" s="21"/>
      <c r="V28" s="7"/>
      <c r="AE28" s="7"/>
    </row>
    <row r="29" spans="3:31" ht="15" customHeight="1">
      <c r="C29" t="s">
        <v>29</v>
      </c>
      <c r="D29" s="10">
        <v>3.78</v>
      </c>
      <c r="E29" s="7">
        <v>2503</v>
      </c>
      <c r="F29">
        <v>662</v>
      </c>
      <c r="H29" s="10">
        <v>6.93</v>
      </c>
      <c r="I29" s="7">
        <v>4661</v>
      </c>
      <c r="J29">
        <v>672</v>
      </c>
      <c r="L29" s="10">
        <v>3.78</v>
      </c>
      <c r="M29" s="7">
        <v>2387</v>
      </c>
      <c r="N29">
        <v>632</v>
      </c>
      <c r="P29" s="10">
        <v>3.78</v>
      </c>
      <c r="Q29" s="7">
        <v>2539</v>
      </c>
      <c r="R29">
        <v>672</v>
      </c>
      <c r="V29" s="7"/>
      <c r="AE29" s="7"/>
    </row>
    <row r="30" spans="3:31" ht="15" customHeight="1">
      <c r="C30" t="s">
        <v>31</v>
      </c>
      <c r="D30" s="10">
        <v>0.37</v>
      </c>
      <c r="E30" s="7">
        <v>133</v>
      </c>
      <c r="F30">
        <v>363</v>
      </c>
      <c r="H30" s="6">
        <v>0</v>
      </c>
      <c r="I30">
        <v>0</v>
      </c>
      <c r="J30" s="1" t="s">
        <v>15</v>
      </c>
      <c r="L30" s="6">
        <v>0</v>
      </c>
      <c r="M30">
        <v>0</v>
      </c>
      <c r="N30" s="1" t="s">
        <v>15</v>
      </c>
      <c r="P30" s="10">
        <v>0</v>
      </c>
      <c r="Q30">
        <v>0</v>
      </c>
      <c r="R30" s="1" t="s">
        <v>15</v>
      </c>
      <c r="S30" s="7"/>
      <c r="V30" s="7"/>
      <c r="AE30" s="7"/>
    </row>
    <row r="31" spans="3:31" ht="15" customHeight="1">
      <c r="C31" t="s">
        <v>32</v>
      </c>
      <c r="D31" s="10">
        <v>2.7</v>
      </c>
      <c r="E31" s="7">
        <v>1324</v>
      </c>
      <c r="F31">
        <v>491</v>
      </c>
      <c r="H31" s="10">
        <v>3.4</v>
      </c>
      <c r="I31" s="7">
        <v>1890</v>
      </c>
      <c r="J31">
        <v>556</v>
      </c>
      <c r="L31" s="10">
        <v>3.77</v>
      </c>
      <c r="M31" s="7">
        <v>2050</v>
      </c>
      <c r="N31">
        <v>544</v>
      </c>
      <c r="P31" s="10">
        <v>3.8</v>
      </c>
      <c r="Q31" s="7">
        <v>1664</v>
      </c>
      <c r="R31">
        <v>437</v>
      </c>
      <c r="AE31" s="7"/>
    </row>
    <row r="32" spans="3:31" ht="15" customHeight="1">
      <c r="C32" t="s">
        <v>33</v>
      </c>
      <c r="D32" s="10">
        <v>1.16</v>
      </c>
      <c r="E32">
        <v>650</v>
      </c>
      <c r="F32">
        <v>559</v>
      </c>
      <c r="H32" s="10">
        <v>3.24</v>
      </c>
      <c r="I32" s="7">
        <v>1526</v>
      </c>
      <c r="J32">
        <v>471</v>
      </c>
      <c r="L32" s="10">
        <v>2.85</v>
      </c>
      <c r="M32" s="7">
        <v>1455</v>
      </c>
      <c r="N32">
        <v>510</v>
      </c>
      <c r="P32" s="10">
        <v>2.99</v>
      </c>
      <c r="Q32" s="7">
        <v>1378</v>
      </c>
      <c r="R32">
        <v>461</v>
      </c>
      <c r="S32" s="7"/>
      <c r="AE32" s="7"/>
    </row>
    <row r="33" spans="3:31" ht="15" customHeight="1">
      <c r="C33" t="s">
        <v>34</v>
      </c>
      <c r="D33" s="10">
        <v>1.08</v>
      </c>
      <c r="E33">
        <v>477</v>
      </c>
      <c r="F33">
        <v>440</v>
      </c>
      <c r="H33" s="10">
        <v>3.87</v>
      </c>
      <c r="I33" s="7">
        <v>1902</v>
      </c>
      <c r="J33">
        <v>491</v>
      </c>
      <c r="L33" s="10">
        <v>3.72</v>
      </c>
      <c r="M33" s="7">
        <v>1870</v>
      </c>
      <c r="N33">
        <v>502</v>
      </c>
      <c r="P33" s="10">
        <v>3.62</v>
      </c>
      <c r="Q33" s="7">
        <v>2239</v>
      </c>
      <c r="R33">
        <v>618</v>
      </c>
      <c r="S33" s="14"/>
      <c r="AE33" s="7"/>
    </row>
    <row r="34" spans="3:31" ht="15" customHeight="1">
      <c r="C34" t="s">
        <v>196</v>
      </c>
      <c r="D34" s="6">
        <v>0</v>
      </c>
      <c r="E34">
        <v>0</v>
      </c>
      <c r="F34" s="1" t="s">
        <v>15</v>
      </c>
      <c r="H34" s="10">
        <v>0.2</v>
      </c>
      <c r="I34" s="7">
        <v>69</v>
      </c>
      <c r="J34">
        <v>347</v>
      </c>
      <c r="L34" s="6">
        <v>0</v>
      </c>
      <c r="M34">
        <v>0</v>
      </c>
      <c r="N34" s="1" t="s">
        <v>15</v>
      </c>
      <c r="P34" s="10">
        <v>0</v>
      </c>
      <c r="Q34">
        <v>0</v>
      </c>
      <c r="R34" s="1" t="s">
        <v>15</v>
      </c>
      <c r="AE34" s="7"/>
    </row>
    <row r="35" spans="3:31" ht="15" customHeight="1">
      <c r="C35" t="s">
        <v>16</v>
      </c>
      <c r="D35" s="10">
        <v>21.02</v>
      </c>
      <c r="E35" s="7">
        <v>12768</v>
      </c>
      <c r="F35">
        <v>607</v>
      </c>
      <c r="H35" s="10">
        <v>55.1</v>
      </c>
      <c r="I35" s="7">
        <v>31612</v>
      </c>
      <c r="J35">
        <v>574</v>
      </c>
      <c r="L35" s="10">
        <v>48.68</v>
      </c>
      <c r="M35" s="7">
        <v>25471</v>
      </c>
      <c r="N35">
        <v>523</v>
      </c>
      <c r="P35" s="10">
        <v>50.91</v>
      </c>
      <c r="Q35" s="7">
        <v>28297</v>
      </c>
      <c r="R35">
        <v>556</v>
      </c>
      <c r="S35" s="7"/>
      <c r="AE35" s="7"/>
    </row>
    <row r="36" spans="4:31" ht="15" customHeight="1">
      <c r="D36" s="10"/>
      <c r="H36" s="10"/>
      <c r="J36" s="7"/>
      <c r="L36" s="10"/>
      <c r="M36" s="7"/>
      <c r="N36" s="7"/>
      <c r="P36" s="6"/>
      <c r="Q36" s="7"/>
      <c r="R36" s="7"/>
      <c r="S36" s="7"/>
      <c r="Y36" s="7"/>
      <c r="AB36" s="7"/>
      <c r="AE36" s="7"/>
    </row>
    <row r="37" spans="2:31" ht="15" customHeight="1">
      <c r="B37" t="s">
        <v>35</v>
      </c>
      <c r="C37" t="s">
        <v>36</v>
      </c>
      <c r="D37" s="10">
        <v>3.73</v>
      </c>
      <c r="E37" s="7">
        <v>1994</v>
      </c>
      <c r="F37">
        <v>534</v>
      </c>
      <c r="H37" s="10">
        <v>8.17</v>
      </c>
      <c r="I37" s="7">
        <v>4437</v>
      </c>
      <c r="J37">
        <v>543</v>
      </c>
      <c r="L37" s="10">
        <v>8.13</v>
      </c>
      <c r="M37" s="7">
        <v>3905</v>
      </c>
      <c r="N37">
        <v>480</v>
      </c>
      <c r="P37" s="10">
        <v>7.67</v>
      </c>
      <c r="Q37" s="7">
        <v>3913</v>
      </c>
      <c r="R37">
        <v>510</v>
      </c>
      <c r="S37" s="7"/>
      <c r="AE37" s="7"/>
    </row>
    <row r="38" spans="2:31" ht="15" customHeight="1">
      <c r="B38" t="s">
        <v>37</v>
      </c>
      <c r="C38" t="s">
        <v>38</v>
      </c>
      <c r="D38" s="6">
        <v>0</v>
      </c>
      <c r="E38">
        <v>0</v>
      </c>
      <c r="F38" s="1" t="s">
        <v>15</v>
      </c>
      <c r="H38" s="6">
        <v>0</v>
      </c>
      <c r="I38">
        <v>0</v>
      </c>
      <c r="J38" s="1" t="s">
        <v>15</v>
      </c>
      <c r="L38" s="10">
        <v>0.15</v>
      </c>
      <c r="M38" s="7">
        <v>32</v>
      </c>
      <c r="N38">
        <v>213</v>
      </c>
      <c r="P38" s="10">
        <v>0</v>
      </c>
      <c r="Q38">
        <v>0</v>
      </c>
      <c r="R38" s="1" t="s">
        <v>15</v>
      </c>
      <c r="S38" s="7"/>
      <c r="AE38" s="7"/>
    </row>
    <row r="39" spans="3:31" ht="15" customHeight="1">
      <c r="C39" t="s">
        <v>39</v>
      </c>
      <c r="D39" s="10">
        <v>2.22</v>
      </c>
      <c r="E39" s="7">
        <v>1384</v>
      </c>
      <c r="F39">
        <v>624</v>
      </c>
      <c r="H39" s="10">
        <v>3.59</v>
      </c>
      <c r="I39" s="7">
        <v>1958</v>
      </c>
      <c r="J39">
        <v>546</v>
      </c>
      <c r="L39" s="10">
        <v>4.19</v>
      </c>
      <c r="M39" s="7">
        <v>2171</v>
      </c>
      <c r="N39">
        <v>519</v>
      </c>
      <c r="P39" s="10">
        <v>3.65</v>
      </c>
      <c r="Q39" s="7">
        <v>2114</v>
      </c>
      <c r="R39">
        <v>579</v>
      </c>
      <c r="AE39" s="7"/>
    </row>
    <row r="40" spans="3:31" ht="15" customHeight="1">
      <c r="C40" t="s">
        <v>41</v>
      </c>
      <c r="D40" s="10">
        <v>1.23</v>
      </c>
      <c r="E40" s="7">
        <v>589</v>
      </c>
      <c r="F40">
        <v>478</v>
      </c>
      <c r="H40" s="10">
        <v>4.56</v>
      </c>
      <c r="I40" s="7">
        <v>2091</v>
      </c>
      <c r="J40">
        <v>459</v>
      </c>
      <c r="L40" s="10">
        <v>3.31</v>
      </c>
      <c r="M40" s="7">
        <v>1602</v>
      </c>
      <c r="N40">
        <v>485</v>
      </c>
      <c r="P40" s="10">
        <v>3.17</v>
      </c>
      <c r="Q40" s="7">
        <v>1565</v>
      </c>
      <c r="R40">
        <v>494</v>
      </c>
      <c r="AE40" s="7"/>
    </row>
    <row r="41" spans="3:31" ht="15" customHeight="1">
      <c r="C41" t="s">
        <v>42</v>
      </c>
      <c r="D41" s="10">
        <v>1.2</v>
      </c>
      <c r="E41">
        <v>441</v>
      </c>
      <c r="F41">
        <v>367</v>
      </c>
      <c r="H41" s="10">
        <v>3.59</v>
      </c>
      <c r="I41" s="7">
        <v>1917</v>
      </c>
      <c r="J41">
        <v>533</v>
      </c>
      <c r="L41" s="10">
        <v>3.83</v>
      </c>
      <c r="M41" s="7">
        <v>1967</v>
      </c>
      <c r="N41">
        <v>514</v>
      </c>
      <c r="P41" s="10">
        <v>4.48</v>
      </c>
      <c r="Q41" s="7">
        <v>3525</v>
      </c>
      <c r="R41">
        <v>788</v>
      </c>
      <c r="AE41" s="7"/>
    </row>
    <row r="42" spans="3:31" ht="15" customHeight="1">
      <c r="C42" t="s">
        <v>43</v>
      </c>
      <c r="D42" s="10">
        <v>2</v>
      </c>
      <c r="E42" s="7">
        <v>1524</v>
      </c>
      <c r="F42">
        <v>762</v>
      </c>
      <c r="H42" s="10">
        <v>4.85</v>
      </c>
      <c r="I42" s="7">
        <v>3863</v>
      </c>
      <c r="J42">
        <v>796</v>
      </c>
      <c r="L42" s="10">
        <v>4.45</v>
      </c>
      <c r="M42" s="7">
        <v>3032</v>
      </c>
      <c r="N42">
        <v>681</v>
      </c>
      <c r="P42" s="10">
        <v>3.82</v>
      </c>
      <c r="Q42" s="7">
        <v>2571</v>
      </c>
      <c r="R42">
        <v>674</v>
      </c>
      <c r="AE42" s="7"/>
    </row>
    <row r="43" spans="3:31" ht="15" customHeight="1">
      <c r="C43" t="s">
        <v>44</v>
      </c>
      <c r="D43" s="6">
        <v>0</v>
      </c>
      <c r="E43">
        <v>0</v>
      </c>
      <c r="F43" s="1" t="s">
        <v>15</v>
      </c>
      <c r="H43" s="6">
        <v>0</v>
      </c>
      <c r="I43">
        <v>0</v>
      </c>
      <c r="J43" s="1" t="s">
        <v>15</v>
      </c>
      <c r="L43" s="6">
        <v>0</v>
      </c>
      <c r="M43">
        <v>0</v>
      </c>
      <c r="N43" s="1" t="s">
        <v>15</v>
      </c>
      <c r="P43" s="10">
        <v>0</v>
      </c>
      <c r="Q43">
        <v>0</v>
      </c>
      <c r="R43" s="1" t="s">
        <v>15</v>
      </c>
      <c r="AE43" s="7"/>
    </row>
    <row r="44" spans="3:31" ht="15" customHeight="1">
      <c r="C44" t="s">
        <v>45</v>
      </c>
      <c r="D44" s="10">
        <v>1.27</v>
      </c>
      <c r="E44">
        <v>699</v>
      </c>
      <c r="F44">
        <v>552</v>
      </c>
      <c r="H44" s="10">
        <v>3.04</v>
      </c>
      <c r="I44" s="7">
        <v>1604</v>
      </c>
      <c r="J44">
        <v>528</v>
      </c>
      <c r="L44" s="10">
        <v>3.3</v>
      </c>
      <c r="M44" s="7">
        <v>1477</v>
      </c>
      <c r="N44">
        <v>447</v>
      </c>
      <c r="P44" s="10">
        <v>3.8</v>
      </c>
      <c r="Q44" s="7">
        <v>1729</v>
      </c>
      <c r="R44">
        <v>455</v>
      </c>
      <c r="AE44" s="7"/>
    </row>
    <row r="45" spans="3:31" ht="15" customHeight="1">
      <c r="C45" t="s">
        <v>46</v>
      </c>
      <c r="D45" s="10">
        <v>3.17</v>
      </c>
      <c r="E45" s="7">
        <v>1956</v>
      </c>
      <c r="F45">
        <v>618</v>
      </c>
      <c r="H45" s="10">
        <v>6</v>
      </c>
      <c r="I45" s="7">
        <v>3112</v>
      </c>
      <c r="J45">
        <v>519</v>
      </c>
      <c r="L45" s="10">
        <v>6</v>
      </c>
      <c r="M45" s="7">
        <v>2856</v>
      </c>
      <c r="N45">
        <v>476</v>
      </c>
      <c r="P45" s="10">
        <v>5.1</v>
      </c>
      <c r="Q45" s="7">
        <v>2768</v>
      </c>
      <c r="R45">
        <v>543</v>
      </c>
      <c r="AE45" s="7"/>
    </row>
    <row r="46" spans="3:31" ht="15" customHeight="1">
      <c r="C46" t="s">
        <v>183</v>
      </c>
      <c r="D46" s="6">
        <v>0</v>
      </c>
      <c r="E46">
        <v>0</v>
      </c>
      <c r="F46" s="1" t="s">
        <v>15</v>
      </c>
      <c r="H46" s="6">
        <v>0</v>
      </c>
      <c r="I46">
        <v>0</v>
      </c>
      <c r="J46" s="1" t="s">
        <v>15</v>
      </c>
      <c r="L46" s="6">
        <v>0</v>
      </c>
      <c r="M46">
        <v>0</v>
      </c>
      <c r="N46" s="1" t="s">
        <v>15</v>
      </c>
      <c r="P46" s="10">
        <v>0</v>
      </c>
      <c r="Q46">
        <v>0</v>
      </c>
      <c r="R46" s="1" t="s">
        <v>15</v>
      </c>
      <c r="AE46" s="7"/>
    </row>
    <row r="47" spans="2:31" ht="15" customHeight="1">
      <c r="B47" t="s">
        <v>35</v>
      </c>
      <c r="C47" t="s">
        <v>47</v>
      </c>
      <c r="D47" s="10">
        <v>1.27</v>
      </c>
      <c r="E47" s="7">
        <v>787</v>
      </c>
      <c r="F47">
        <v>621</v>
      </c>
      <c r="H47" s="10">
        <v>2.83</v>
      </c>
      <c r="I47" s="7">
        <v>1650</v>
      </c>
      <c r="J47">
        <v>582</v>
      </c>
      <c r="L47" s="10">
        <v>2.53</v>
      </c>
      <c r="M47" s="7">
        <v>1398</v>
      </c>
      <c r="N47">
        <v>552</v>
      </c>
      <c r="P47" s="10">
        <v>3.2</v>
      </c>
      <c r="Q47" s="7">
        <v>1833</v>
      </c>
      <c r="R47">
        <v>573</v>
      </c>
      <c r="AE47" s="7"/>
    </row>
    <row r="48" spans="2:31" ht="15" customHeight="1">
      <c r="B48" t="s">
        <v>37</v>
      </c>
      <c r="C48" t="s">
        <v>48</v>
      </c>
      <c r="D48" s="10">
        <v>1</v>
      </c>
      <c r="E48">
        <v>684</v>
      </c>
      <c r="F48">
        <v>684</v>
      </c>
      <c r="H48" s="10">
        <v>3.78</v>
      </c>
      <c r="I48" s="7">
        <v>1948</v>
      </c>
      <c r="J48">
        <v>515</v>
      </c>
      <c r="L48" s="10">
        <v>3.15</v>
      </c>
      <c r="M48" s="7">
        <v>1496</v>
      </c>
      <c r="N48">
        <v>475</v>
      </c>
      <c r="P48" s="10">
        <v>3.12</v>
      </c>
      <c r="Q48" s="7">
        <v>1772</v>
      </c>
      <c r="R48">
        <v>569</v>
      </c>
      <c r="AE48" s="7"/>
    </row>
    <row r="49" spans="2:32" ht="15" customHeight="1">
      <c r="B49" t="s">
        <v>135</v>
      </c>
      <c r="C49" t="s">
        <v>49</v>
      </c>
      <c r="D49" s="10">
        <v>3.28</v>
      </c>
      <c r="E49" s="7">
        <v>2168</v>
      </c>
      <c r="F49">
        <v>660</v>
      </c>
      <c r="H49" s="10">
        <v>7.43</v>
      </c>
      <c r="I49" s="7">
        <v>4493</v>
      </c>
      <c r="J49" s="7">
        <v>604</v>
      </c>
      <c r="L49" s="10">
        <v>5.7</v>
      </c>
      <c r="M49" s="7">
        <v>3806</v>
      </c>
      <c r="N49">
        <v>668</v>
      </c>
      <c r="P49" s="10">
        <v>6.7</v>
      </c>
      <c r="Q49" s="7">
        <v>4412</v>
      </c>
      <c r="R49">
        <v>659</v>
      </c>
      <c r="AE49" s="7"/>
      <c r="AF49" s="7"/>
    </row>
    <row r="50" spans="3:32" ht="15" customHeight="1">
      <c r="C50" t="s">
        <v>50</v>
      </c>
      <c r="D50" s="6">
        <v>0</v>
      </c>
      <c r="E50">
        <v>0</v>
      </c>
      <c r="F50" s="1" t="s">
        <v>15</v>
      </c>
      <c r="H50" s="10">
        <v>0.8</v>
      </c>
      <c r="I50" s="7">
        <v>300</v>
      </c>
      <c r="J50">
        <v>375</v>
      </c>
      <c r="L50" s="6">
        <v>0</v>
      </c>
      <c r="M50">
        <v>0</v>
      </c>
      <c r="N50" s="1" t="s">
        <v>15</v>
      </c>
      <c r="P50" s="10">
        <v>0.8</v>
      </c>
      <c r="Q50">
        <v>452</v>
      </c>
      <c r="R50">
        <v>565</v>
      </c>
      <c r="AE50" s="7"/>
      <c r="AF50" s="7"/>
    </row>
    <row r="51" spans="3:31" ht="15" customHeight="1">
      <c r="C51" t="s">
        <v>51</v>
      </c>
      <c r="D51" s="10">
        <v>0</v>
      </c>
      <c r="E51">
        <v>87</v>
      </c>
      <c r="F51" s="1" t="s">
        <v>15</v>
      </c>
      <c r="H51" s="10">
        <v>0.03</v>
      </c>
      <c r="I51" s="7">
        <v>1074</v>
      </c>
      <c r="J51" s="7">
        <v>32262</v>
      </c>
      <c r="L51" s="10">
        <v>0</v>
      </c>
      <c r="M51">
        <v>62</v>
      </c>
      <c r="N51" s="1" t="s">
        <v>15</v>
      </c>
      <c r="P51" s="10">
        <v>0.3</v>
      </c>
      <c r="Q51">
        <v>221</v>
      </c>
      <c r="R51">
        <v>738</v>
      </c>
      <c r="AE51" s="7"/>
    </row>
    <row r="52" spans="3:31" ht="15" customHeight="1">
      <c r="C52" t="s">
        <v>52</v>
      </c>
      <c r="D52" s="10">
        <v>2.05</v>
      </c>
      <c r="E52" s="7">
        <v>1163</v>
      </c>
      <c r="F52">
        <v>567</v>
      </c>
      <c r="H52" s="10">
        <v>4.7</v>
      </c>
      <c r="I52" s="7">
        <v>2400</v>
      </c>
      <c r="J52">
        <v>511</v>
      </c>
      <c r="L52" s="10">
        <v>3.77</v>
      </c>
      <c r="M52" s="7">
        <v>2009</v>
      </c>
      <c r="N52">
        <v>533</v>
      </c>
      <c r="P52" s="10">
        <v>4.27</v>
      </c>
      <c r="Q52" s="7">
        <v>2316</v>
      </c>
      <c r="R52">
        <v>543</v>
      </c>
      <c r="AE52" s="7"/>
    </row>
    <row r="53" spans="3:31" ht="15" customHeight="1">
      <c r="C53" t="s">
        <v>53</v>
      </c>
      <c r="D53" s="10">
        <v>0.82</v>
      </c>
      <c r="E53">
        <v>403</v>
      </c>
      <c r="F53" s="7">
        <v>491</v>
      </c>
      <c r="H53" s="10">
        <v>1.95</v>
      </c>
      <c r="I53">
        <v>733</v>
      </c>
      <c r="J53">
        <v>375</v>
      </c>
      <c r="L53" s="10">
        <v>1.94</v>
      </c>
      <c r="M53">
        <v>578</v>
      </c>
      <c r="N53">
        <v>297</v>
      </c>
      <c r="P53" s="10">
        <v>1.33</v>
      </c>
      <c r="Q53">
        <v>444</v>
      </c>
      <c r="R53">
        <v>333</v>
      </c>
      <c r="AE53" s="7"/>
    </row>
    <row r="54" spans="3:32" ht="15" customHeight="1">
      <c r="C54" t="s">
        <v>54</v>
      </c>
      <c r="D54" s="10">
        <v>0.3</v>
      </c>
      <c r="E54">
        <v>185</v>
      </c>
      <c r="F54">
        <v>617</v>
      </c>
      <c r="H54" s="10">
        <v>0.6</v>
      </c>
      <c r="I54" s="7">
        <v>317</v>
      </c>
      <c r="J54">
        <v>528</v>
      </c>
      <c r="L54" s="10">
        <v>0.6</v>
      </c>
      <c r="M54" s="7">
        <v>280</v>
      </c>
      <c r="N54">
        <v>467</v>
      </c>
      <c r="P54" s="10">
        <v>0.7</v>
      </c>
      <c r="Q54">
        <v>408</v>
      </c>
      <c r="R54">
        <v>583</v>
      </c>
      <c r="AE54" s="7"/>
      <c r="AF54" s="7"/>
    </row>
    <row r="55" spans="3:32" ht="15" customHeight="1">
      <c r="C55" t="s">
        <v>16</v>
      </c>
      <c r="D55" s="10">
        <v>23.54</v>
      </c>
      <c r="E55" s="7">
        <v>14063</v>
      </c>
      <c r="F55">
        <v>597</v>
      </c>
      <c r="H55" s="10">
        <v>55.92</v>
      </c>
      <c r="I55" s="7">
        <v>31896</v>
      </c>
      <c r="J55">
        <v>570</v>
      </c>
      <c r="K55" s="27"/>
      <c r="L55" s="10">
        <v>51.05</v>
      </c>
      <c r="M55" s="7">
        <v>26670</v>
      </c>
      <c r="N55">
        <v>522</v>
      </c>
      <c r="O55" s="27"/>
      <c r="P55" s="10">
        <v>52.09</v>
      </c>
      <c r="Q55" s="7">
        <v>30044</v>
      </c>
      <c r="R55">
        <v>577</v>
      </c>
      <c r="AE55" s="7"/>
      <c r="AF55" s="7"/>
    </row>
    <row r="56" spans="4:31" ht="15" customHeight="1">
      <c r="D56" s="10"/>
      <c r="H56" s="31"/>
      <c r="I56" s="26"/>
      <c r="J56" s="26"/>
      <c r="K56" s="27"/>
      <c r="L56" s="31"/>
      <c r="M56" s="26"/>
      <c r="N56" s="26"/>
      <c r="O56" s="27"/>
      <c r="P56" s="6"/>
      <c r="Q56" s="7"/>
      <c r="R56" s="7"/>
      <c r="AE56" s="7"/>
    </row>
    <row r="57" spans="2:31" ht="15" customHeight="1">
      <c r="B57" t="s">
        <v>55</v>
      </c>
      <c r="C57" t="s">
        <v>56</v>
      </c>
      <c r="D57" s="10">
        <v>0.33</v>
      </c>
      <c r="E57" s="7">
        <v>720</v>
      </c>
      <c r="F57" s="7">
        <v>2160</v>
      </c>
      <c r="H57" s="10">
        <v>0.44</v>
      </c>
      <c r="I57" s="7">
        <v>134</v>
      </c>
      <c r="J57">
        <v>302</v>
      </c>
      <c r="K57" s="27"/>
      <c r="L57" s="10">
        <v>0.33</v>
      </c>
      <c r="M57" s="7">
        <v>184</v>
      </c>
      <c r="N57">
        <v>552</v>
      </c>
      <c r="O57" s="27"/>
      <c r="P57" s="10">
        <v>0.33</v>
      </c>
      <c r="Q57">
        <v>276</v>
      </c>
      <c r="R57">
        <v>828</v>
      </c>
      <c r="AE57" s="7"/>
    </row>
    <row r="58" spans="2:31" ht="15" customHeight="1">
      <c r="B58" t="s">
        <v>57</v>
      </c>
      <c r="C58" t="s">
        <v>184</v>
      </c>
      <c r="D58" s="6">
        <v>0</v>
      </c>
      <c r="E58">
        <v>0</v>
      </c>
      <c r="F58" s="1" t="s">
        <v>15</v>
      </c>
      <c r="H58" s="6">
        <v>0</v>
      </c>
      <c r="I58">
        <v>0</v>
      </c>
      <c r="J58" s="1" t="s">
        <v>15</v>
      </c>
      <c r="K58" s="27"/>
      <c r="L58" s="6">
        <v>0</v>
      </c>
      <c r="M58">
        <v>0</v>
      </c>
      <c r="N58" s="1" t="s">
        <v>15</v>
      </c>
      <c r="O58" s="27"/>
      <c r="P58" s="10">
        <v>0</v>
      </c>
      <c r="Q58">
        <v>0</v>
      </c>
      <c r="R58" s="1" t="s">
        <v>15</v>
      </c>
      <c r="AE58" s="7"/>
    </row>
    <row r="59" spans="3:31" ht="15" customHeight="1">
      <c r="C59" t="s">
        <v>58</v>
      </c>
      <c r="D59" s="10">
        <v>0.69</v>
      </c>
      <c r="E59" s="7">
        <v>598</v>
      </c>
      <c r="F59">
        <v>864</v>
      </c>
      <c r="H59" s="10">
        <v>2.63</v>
      </c>
      <c r="I59" s="7">
        <v>1985</v>
      </c>
      <c r="J59">
        <v>753</v>
      </c>
      <c r="K59" s="27"/>
      <c r="L59" s="10">
        <v>1.71</v>
      </c>
      <c r="M59" s="7">
        <v>1146</v>
      </c>
      <c r="N59">
        <v>670</v>
      </c>
      <c r="O59" s="27"/>
      <c r="P59" s="10">
        <v>1.92</v>
      </c>
      <c r="Q59" s="7">
        <v>1504</v>
      </c>
      <c r="R59">
        <v>783</v>
      </c>
      <c r="AE59" s="7"/>
    </row>
    <row r="60" spans="3:31" ht="15" customHeight="1">
      <c r="C60" t="s">
        <v>59</v>
      </c>
      <c r="D60" s="10">
        <v>6.33</v>
      </c>
      <c r="E60" s="7">
        <v>4746</v>
      </c>
      <c r="F60">
        <v>750</v>
      </c>
      <c r="H60" s="10">
        <v>11.93</v>
      </c>
      <c r="I60" s="7">
        <v>8696</v>
      </c>
      <c r="J60">
        <v>729</v>
      </c>
      <c r="K60" s="27"/>
      <c r="L60" s="10">
        <v>9.67</v>
      </c>
      <c r="M60" s="7">
        <v>7108</v>
      </c>
      <c r="N60">
        <v>735</v>
      </c>
      <c r="O60" s="27"/>
      <c r="P60" s="10">
        <v>10.83</v>
      </c>
      <c r="Q60" s="7">
        <v>8170</v>
      </c>
      <c r="R60">
        <v>754</v>
      </c>
      <c r="AE60" s="7"/>
    </row>
    <row r="61" spans="3:31" ht="15" customHeight="1">
      <c r="C61" t="s">
        <v>60</v>
      </c>
      <c r="D61" s="10">
        <v>2.82</v>
      </c>
      <c r="E61" s="7">
        <v>1409</v>
      </c>
      <c r="F61">
        <v>500</v>
      </c>
      <c r="H61" s="10">
        <v>4.36</v>
      </c>
      <c r="I61" s="7">
        <v>2706</v>
      </c>
      <c r="J61">
        <v>621</v>
      </c>
      <c r="K61" s="27"/>
      <c r="L61" s="10">
        <v>4.7</v>
      </c>
      <c r="M61" s="7">
        <v>3349</v>
      </c>
      <c r="N61" s="7">
        <v>712</v>
      </c>
      <c r="O61" s="27"/>
      <c r="P61" s="10">
        <v>4.31</v>
      </c>
      <c r="Q61" s="7">
        <v>3207</v>
      </c>
      <c r="R61">
        <v>745</v>
      </c>
      <c r="AE61" s="7"/>
    </row>
    <row r="62" spans="3:31" ht="15" customHeight="1">
      <c r="C62" t="s">
        <v>61</v>
      </c>
      <c r="D62" s="10">
        <v>2.26</v>
      </c>
      <c r="E62" s="7">
        <v>1362</v>
      </c>
      <c r="F62">
        <v>604</v>
      </c>
      <c r="H62" s="10">
        <v>3.46</v>
      </c>
      <c r="I62" s="7">
        <v>2637</v>
      </c>
      <c r="J62">
        <v>762</v>
      </c>
      <c r="K62" s="27"/>
      <c r="L62" s="10">
        <v>3.27</v>
      </c>
      <c r="M62" s="7">
        <v>2385</v>
      </c>
      <c r="N62">
        <v>729</v>
      </c>
      <c r="O62" s="27"/>
      <c r="P62" s="10">
        <v>3.96</v>
      </c>
      <c r="Q62" s="7">
        <v>2803</v>
      </c>
      <c r="R62">
        <v>708</v>
      </c>
      <c r="AE62" s="7"/>
    </row>
    <row r="63" spans="3:31" ht="15" customHeight="1">
      <c r="C63" t="s">
        <v>157</v>
      </c>
      <c r="D63" s="10">
        <v>2.93</v>
      </c>
      <c r="E63" s="7">
        <v>2019</v>
      </c>
      <c r="F63">
        <v>689</v>
      </c>
      <c r="H63" s="10">
        <v>1.27</v>
      </c>
      <c r="I63">
        <v>490</v>
      </c>
      <c r="J63">
        <v>387</v>
      </c>
      <c r="K63" s="27"/>
      <c r="L63" s="10">
        <v>1.2</v>
      </c>
      <c r="M63">
        <v>653</v>
      </c>
      <c r="N63">
        <v>544</v>
      </c>
      <c r="O63" s="27"/>
      <c r="P63" s="10">
        <v>1</v>
      </c>
      <c r="Q63">
        <v>592</v>
      </c>
      <c r="R63">
        <v>593</v>
      </c>
      <c r="AE63" s="7"/>
    </row>
    <row r="64" spans="3:31" ht="15" customHeight="1">
      <c r="C64" t="s">
        <v>16</v>
      </c>
      <c r="D64" s="10">
        <v>15.36</v>
      </c>
      <c r="E64" s="7">
        <v>10855</v>
      </c>
      <c r="F64">
        <v>707</v>
      </c>
      <c r="H64" s="10">
        <f>24.1</f>
        <v>24.1</v>
      </c>
      <c r="I64" s="7">
        <f>16648</f>
        <v>16648</v>
      </c>
      <c r="J64" s="32">
        <f>+I64/H64</f>
        <v>690.7883817427386</v>
      </c>
      <c r="K64" s="27"/>
      <c r="L64" s="10">
        <f>20.88</f>
        <v>20.88</v>
      </c>
      <c r="M64" s="7">
        <f>14824</f>
        <v>14824</v>
      </c>
      <c r="N64" s="32">
        <f>+M64/L64</f>
        <v>709.9616858237548</v>
      </c>
      <c r="O64" s="27"/>
      <c r="P64" s="10">
        <v>22.35</v>
      </c>
      <c r="Q64" s="7">
        <v>16552</v>
      </c>
      <c r="R64">
        <v>741</v>
      </c>
      <c r="AE64" s="7"/>
    </row>
    <row r="65" spans="4:18" ht="15" customHeight="1">
      <c r="D65" s="10"/>
      <c r="E65" s="7"/>
      <c r="H65" s="31"/>
      <c r="I65" s="26"/>
      <c r="J65" s="26"/>
      <c r="K65" s="27"/>
      <c r="L65" s="31"/>
      <c r="M65" s="26"/>
      <c r="N65" s="26"/>
      <c r="O65" s="27"/>
      <c r="P65" s="6"/>
      <c r="R65" s="6"/>
    </row>
    <row r="66" spans="2:31" ht="15" customHeight="1">
      <c r="B66" t="s">
        <v>63</v>
      </c>
      <c r="C66" t="s">
        <v>64</v>
      </c>
      <c r="D66" s="35">
        <v>0.2</v>
      </c>
      <c r="E66">
        <v>130</v>
      </c>
      <c r="F66" s="36">
        <f>+E66/D66</f>
        <v>650</v>
      </c>
      <c r="H66" s="35">
        <v>8.5</v>
      </c>
      <c r="I66" s="7">
        <v>8518</v>
      </c>
      <c r="J66" s="36">
        <f>+I66/H66</f>
        <v>1002.1176470588235</v>
      </c>
      <c r="K66" s="27"/>
      <c r="L66" s="35">
        <v>13.8</v>
      </c>
      <c r="M66" s="7">
        <v>13824</v>
      </c>
      <c r="N66" s="36">
        <f>+M66/L66</f>
        <v>1001.7391304347825</v>
      </c>
      <c r="O66" s="27"/>
      <c r="P66" s="35">
        <v>0.3</v>
      </c>
      <c r="Q66">
        <v>243</v>
      </c>
      <c r="R66" s="36">
        <f>+Q66/P66</f>
        <v>810</v>
      </c>
      <c r="S66" s="35">
        <f>(+P66+L66+H66+D66)/3</f>
        <v>7.6000000000000005</v>
      </c>
      <c r="T66" s="34" t="s">
        <v>208</v>
      </c>
      <c r="AE66" s="7"/>
    </row>
    <row r="67" spans="3:31" ht="15" customHeight="1">
      <c r="C67" t="s">
        <v>185</v>
      </c>
      <c r="D67" s="6">
        <v>0</v>
      </c>
      <c r="E67">
        <v>0</v>
      </c>
      <c r="F67" s="1" t="s">
        <v>15</v>
      </c>
      <c r="H67" s="10">
        <v>1.68</v>
      </c>
      <c r="I67">
        <v>234</v>
      </c>
      <c r="J67">
        <v>155</v>
      </c>
      <c r="K67" s="27"/>
      <c r="L67" s="31">
        <v>1.94</v>
      </c>
      <c r="M67">
        <v>575</v>
      </c>
      <c r="N67">
        <v>296</v>
      </c>
      <c r="O67" s="27"/>
      <c r="P67" s="10">
        <v>0.24</v>
      </c>
      <c r="Q67">
        <v>138</v>
      </c>
      <c r="R67">
        <v>570</v>
      </c>
      <c r="S67" s="35">
        <f>(+P67+L67+H67+D67)/3</f>
        <v>1.2866666666666664</v>
      </c>
      <c r="AE67" s="7"/>
    </row>
    <row r="68" spans="2:31" ht="15" customHeight="1">
      <c r="B68" t="s">
        <v>65</v>
      </c>
      <c r="C68" t="s">
        <v>16</v>
      </c>
      <c r="D68" s="35">
        <f>SUM(D66:D67)</f>
        <v>0.2</v>
      </c>
      <c r="E68">
        <v>130</v>
      </c>
      <c r="F68" s="36">
        <f>+E68/D68</f>
        <v>650</v>
      </c>
      <c r="H68" s="35">
        <f>SUM(H66:H67)</f>
        <v>10.18</v>
      </c>
      <c r="I68" s="7">
        <f>8515+150</f>
        <v>8665</v>
      </c>
      <c r="J68" s="36">
        <f>+I68/H68</f>
        <v>851.1787819253439</v>
      </c>
      <c r="K68" s="27"/>
      <c r="L68" s="35">
        <f>SUM(L66:L67)</f>
        <v>15.74</v>
      </c>
      <c r="M68" s="7">
        <f>13824+575</f>
        <v>14399</v>
      </c>
      <c r="N68" s="36">
        <f>+M68/L68</f>
        <v>914.8030495552732</v>
      </c>
      <c r="O68" s="27"/>
      <c r="P68" s="35">
        <f>SUM(P66:P67)</f>
        <v>0.54</v>
      </c>
      <c r="Q68">
        <v>381</v>
      </c>
      <c r="R68" s="36">
        <f>+Q68/P68</f>
        <v>705.5555555555555</v>
      </c>
      <c r="S68" s="35">
        <f>+(P68+L68+H68+D68)/3</f>
        <v>8.886666666666667</v>
      </c>
      <c r="T68" s="34" t="s">
        <v>207</v>
      </c>
      <c r="AE68" s="7"/>
    </row>
    <row r="69" spans="4:31" ht="15" customHeight="1">
      <c r="D69" s="10"/>
      <c r="H69" s="31"/>
      <c r="I69" s="26"/>
      <c r="J69" s="26"/>
      <c r="K69" s="27"/>
      <c r="L69" s="31"/>
      <c r="M69" s="26"/>
      <c r="N69" s="26"/>
      <c r="O69" s="27"/>
      <c r="P69" s="6"/>
      <c r="Q69" s="7"/>
      <c r="R69" s="7"/>
      <c r="AE69" s="7"/>
    </row>
    <row r="70" spans="2:31" ht="15" customHeight="1">
      <c r="B70" t="s">
        <v>66</v>
      </c>
      <c r="C70" t="s">
        <v>67</v>
      </c>
      <c r="D70" s="10"/>
      <c r="E70" s="7"/>
      <c r="F70" s="1"/>
      <c r="H70" s="10"/>
      <c r="J70" s="7"/>
      <c r="L70" s="10"/>
      <c r="P70" s="6"/>
      <c r="R70" s="7"/>
      <c r="AE70" s="7"/>
    </row>
    <row r="71" spans="3:31" ht="15" customHeight="1">
      <c r="C71" t="s">
        <v>68</v>
      </c>
      <c r="D71" s="6">
        <v>0</v>
      </c>
      <c r="E71">
        <v>0</v>
      </c>
      <c r="F71" s="1" t="s">
        <v>15</v>
      </c>
      <c r="H71" s="10">
        <v>2.12</v>
      </c>
      <c r="I71" s="7">
        <v>0</v>
      </c>
      <c r="J71">
        <v>0</v>
      </c>
      <c r="L71" s="10">
        <v>1.08</v>
      </c>
      <c r="M71" s="7">
        <v>0</v>
      </c>
      <c r="N71">
        <v>0</v>
      </c>
      <c r="P71" s="10">
        <v>1.08</v>
      </c>
      <c r="Q71">
        <v>0</v>
      </c>
      <c r="R71">
        <v>0</v>
      </c>
      <c r="AE71" s="7"/>
    </row>
    <row r="72" spans="3:31" ht="15" customHeight="1">
      <c r="C72" t="s">
        <v>69</v>
      </c>
      <c r="D72" s="10"/>
      <c r="H72" s="10"/>
      <c r="J72" s="7"/>
      <c r="L72" s="10"/>
      <c r="P72" s="10"/>
      <c r="R72" s="7"/>
      <c r="AE72" s="7"/>
    </row>
    <row r="73" spans="3:31" ht="15" customHeight="1">
      <c r="C73" t="s">
        <v>70</v>
      </c>
      <c r="D73" s="10"/>
      <c r="H73" s="10"/>
      <c r="J73" s="7"/>
      <c r="L73" s="10"/>
      <c r="P73" s="10"/>
      <c r="R73" s="7"/>
      <c r="AE73" s="7"/>
    </row>
    <row r="74" spans="3:31" ht="15" customHeight="1">
      <c r="C74" t="s">
        <v>71</v>
      </c>
      <c r="D74" s="10"/>
      <c r="H74" s="10"/>
      <c r="J74" s="7"/>
      <c r="L74" s="10"/>
      <c r="M74" s="7"/>
      <c r="N74" s="7"/>
      <c r="P74" s="10"/>
      <c r="Q74" s="7"/>
      <c r="R74" s="7"/>
      <c r="S74" s="14"/>
      <c r="AE74" s="7"/>
    </row>
    <row r="75" spans="3:31" ht="15" customHeight="1">
      <c r="C75" t="s">
        <v>72</v>
      </c>
      <c r="D75" s="10"/>
      <c r="H75" s="10"/>
      <c r="J75" s="7"/>
      <c r="L75" s="10"/>
      <c r="M75" s="7"/>
      <c r="N75" s="7"/>
      <c r="P75" s="10"/>
      <c r="Q75" s="7"/>
      <c r="R75" s="7"/>
      <c r="AE75" s="7"/>
    </row>
    <row r="76" spans="3:31" ht="15" customHeight="1">
      <c r="C76" t="s">
        <v>73</v>
      </c>
      <c r="D76" s="10"/>
      <c r="H76" s="10"/>
      <c r="J76" s="7"/>
      <c r="L76" s="10"/>
      <c r="M76" s="7"/>
      <c r="N76" s="7"/>
      <c r="P76" s="10"/>
      <c r="Q76" s="7"/>
      <c r="R76" s="7"/>
      <c r="AE76" s="7"/>
    </row>
    <row r="77" spans="3:31" ht="15" customHeight="1">
      <c r="C77" t="s">
        <v>16</v>
      </c>
      <c r="D77" s="6">
        <v>0</v>
      </c>
      <c r="E77">
        <v>0</v>
      </c>
      <c r="F77" s="1" t="s">
        <v>15</v>
      </c>
      <c r="H77" s="10">
        <v>2.12</v>
      </c>
      <c r="I77" s="7">
        <v>0</v>
      </c>
      <c r="J77">
        <v>0</v>
      </c>
      <c r="L77" s="10">
        <v>1.08</v>
      </c>
      <c r="M77">
        <v>0</v>
      </c>
      <c r="N77">
        <v>0</v>
      </c>
      <c r="P77" s="10">
        <v>1.08</v>
      </c>
      <c r="Q77">
        <v>0</v>
      </c>
      <c r="R77">
        <v>0</v>
      </c>
      <c r="AE77" s="7"/>
    </row>
    <row r="78" spans="4:31" ht="15" customHeight="1">
      <c r="D78" s="10"/>
      <c r="H78" s="10"/>
      <c r="J78" s="7"/>
      <c r="L78" s="10"/>
      <c r="M78" s="7"/>
      <c r="N78" s="7"/>
      <c r="P78" s="10"/>
      <c r="Q78" s="7"/>
      <c r="R78" s="7"/>
      <c r="AE78" s="7"/>
    </row>
    <row r="79" spans="2:31" ht="15" customHeight="1">
      <c r="B79" t="s">
        <v>74</v>
      </c>
      <c r="C79" t="s">
        <v>75</v>
      </c>
      <c r="D79" s="10">
        <v>4.73</v>
      </c>
      <c r="E79" s="7">
        <v>1881</v>
      </c>
      <c r="F79" s="7">
        <v>397</v>
      </c>
      <c r="H79" s="10">
        <v>9.95</v>
      </c>
      <c r="I79" s="7">
        <v>4861</v>
      </c>
      <c r="J79" s="7">
        <v>488</v>
      </c>
      <c r="L79" s="10">
        <v>8.47</v>
      </c>
      <c r="M79" s="7">
        <v>4449</v>
      </c>
      <c r="N79">
        <v>525</v>
      </c>
      <c r="P79" s="10">
        <v>8.73</v>
      </c>
      <c r="Q79" s="7">
        <v>4494</v>
      </c>
      <c r="R79">
        <v>515</v>
      </c>
      <c r="AE79" s="7"/>
    </row>
    <row r="80" spans="2:31" ht="15" customHeight="1">
      <c r="B80" t="s">
        <v>76</v>
      </c>
      <c r="C80" t="s">
        <v>178</v>
      </c>
      <c r="D80" s="10">
        <v>1.67</v>
      </c>
      <c r="E80" s="7">
        <v>673</v>
      </c>
      <c r="F80">
        <v>404</v>
      </c>
      <c r="H80" s="10">
        <v>7.69</v>
      </c>
      <c r="I80" s="7">
        <v>2969</v>
      </c>
      <c r="J80">
        <v>386</v>
      </c>
      <c r="L80" s="10">
        <v>6.67</v>
      </c>
      <c r="M80" s="7">
        <v>2937</v>
      </c>
      <c r="N80">
        <v>441</v>
      </c>
      <c r="P80" s="10">
        <v>5.13</v>
      </c>
      <c r="Q80" s="7">
        <v>2407</v>
      </c>
      <c r="R80">
        <v>469</v>
      </c>
      <c r="AE80" s="7"/>
    </row>
    <row r="81" spans="3:32" ht="15" customHeight="1">
      <c r="C81" t="s">
        <v>79</v>
      </c>
      <c r="D81" s="10">
        <v>0.71</v>
      </c>
      <c r="E81">
        <v>532</v>
      </c>
      <c r="F81">
        <v>748</v>
      </c>
      <c r="H81" s="10">
        <v>1.07</v>
      </c>
      <c r="I81">
        <v>671</v>
      </c>
      <c r="J81">
        <v>629</v>
      </c>
      <c r="L81" s="10">
        <v>1.07</v>
      </c>
      <c r="M81">
        <v>834</v>
      </c>
      <c r="N81">
        <v>782</v>
      </c>
      <c r="P81" s="10">
        <v>1.07</v>
      </c>
      <c r="Q81">
        <v>815</v>
      </c>
      <c r="R81">
        <v>764</v>
      </c>
      <c r="AE81" s="7"/>
      <c r="AF81" s="7"/>
    </row>
    <row r="82" spans="3:32" ht="15" customHeight="1">
      <c r="C82" t="s">
        <v>171</v>
      </c>
      <c r="D82" s="10">
        <v>0.93</v>
      </c>
      <c r="E82" s="7">
        <v>435</v>
      </c>
      <c r="F82">
        <v>466</v>
      </c>
      <c r="H82" s="10">
        <v>2.2</v>
      </c>
      <c r="I82" s="7">
        <v>1233</v>
      </c>
      <c r="J82">
        <v>561</v>
      </c>
      <c r="L82" s="10">
        <v>3.67</v>
      </c>
      <c r="M82" s="7">
        <v>1775</v>
      </c>
      <c r="N82">
        <v>484</v>
      </c>
      <c r="P82" s="10">
        <v>3.35</v>
      </c>
      <c r="Q82" s="7">
        <v>1725</v>
      </c>
      <c r="R82">
        <v>514</v>
      </c>
      <c r="AE82" s="7"/>
      <c r="AF82" s="7"/>
    </row>
    <row r="83" spans="3:31" ht="15" customHeight="1">
      <c r="C83" t="s">
        <v>81</v>
      </c>
      <c r="D83" s="10">
        <v>8.72</v>
      </c>
      <c r="E83" s="7">
        <v>5342</v>
      </c>
      <c r="F83">
        <v>612</v>
      </c>
      <c r="H83" s="10">
        <v>12.59</v>
      </c>
      <c r="I83" s="7">
        <v>8475</v>
      </c>
      <c r="J83">
        <v>673</v>
      </c>
      <c r="L83" s="10">
        <v>12.94</v>
      </c>
      <c r="M83" s="7">
        <v>7862</v>
      </c>
      <c r="N83">
        <v>607</v>
      </c>
      <c r="P83" s="10">
        <v>10.43</v>
      </c>
      <c r="Q83" s="7">
        <v>7597</v>
      </c>
      <c r="R83">
        <v>728</v>
      </c>
      <c r="AE83" s="7"/>
    </row>
    <row r="84" spans="3:31" ht="15" customHeight="1">
      <c r="C84" t="s">
        <v>82</v>
      </c>
      <c r="D84" s="10">
        <v>1.02</v>
      </c>
      <c r="E84">
        <v>15</v>
      </c>
      <c r="F84">
        <v>15</v>
      </c>
      <c r="H84" s="10">
        <v>2.81</v>
      </c>
      <c r="I84">
        <v>451</v>
      </c>
      <c r="J84">
        <v>160</v>
      </c>
      <c r="L84" s="10">
        <v>2.26</v>
      </c>
      <c r="M84">
        <v>439</v>
      </c>
      <c r="N84">
        <v>194</v>
      </c>
      <c r="P84" s="10">
        <v>2.51</v>
      </c>
      <c r="Q84">
        <v>440</v>
      </c>
      <c r="R84">
        <v>175</v>
      </c>
      <c r="AE84" s="7"/>
    </row>
    <row r="85" spans="3:31" ht="15" customHeight="1">
      <c r="C85" t="s">
        <v>83</v>
      </c>
      <c r="D85" s="10">
        <v>17.33</v>
      </c>
      <c r="E85" s="7">
        <v>17037</v>
      </c>
      <c r="F85">
        <v>983</v>
      </c>
      <c r="H85" s="10">
        <v>18.87</v>
      </c>
      <c r="I85" s="7">
        <v>20975</v>
      </c>
      <c r="J85" s="7">
        <v>1112</v>
      </c>
      <c r="L85" s="10">
        <v>16.83</v>
      </c>
      <c r="M85" s="7">
        <v>14274</v>
      </c>
      <c r="N85">
        <v>848</v>
      </c>
      <c r="P85" s="10">
        <v>21.57</v>
      </c>
      <c r="Q85" s="7">
        <v>18843</v>
      </c>
      <c r="R85">
        <v>874</v>
      </c>
      <c r="AE85" s="7"/>
    </row>
    <row r="86" spans="3:31" ht="15" customHeight="1">
      <c r="C86" t="s">
        <v>84</v>
      </c>
      <c r="D86" s="10">
        <v>3.15</v>
      </c>
      <c r="E86" s="7">
        <v>1500</v>
      </c>
      <c r="F86">
        <v>476</v>
      </c>
      <c r="H86" s="10">
        <v>5.38</v>
      </c>
      <c r="I86" s="7">
        <v>2617</v>
      </c>
      <c r="J86">
        <v>487</v>
      </c>
      <c r="L86" s="10">
        <v>6.07</v>
      </c>
      <c r="M86" s="7">
        <v>3052</v>
      </c>
      <c r="N86">
        <v>503</v>
      </c>
      <c r="P86" s="10">
        <v>6.12</v>
      </c>
      <c r="Q86" s="7">
        <v>3386</v>
      </c>
      <c r="R86">
        <v>553</v>
      </c>
      <c r="AE86" s="7"/>
    </row>
    <row r="87" spans="3:31" ht="15" customHeight="1">
      <c r="C87" t="s">
        <v>85</v>
      </c>
      <c r="D87" s="10">
        <v>1.02</v>
      </c>
      <c r="E87">
        <v>411</v>
      </c>
      <c r="F87">
        <v>402</v>
      </c>
      <c r="H87" s="10">
        <v>0.98</v>
      </c>
      <c r="I87" s="7">
        <v>542</v>
      </c>
      <c r="J87">
        <v>551</v>
      </c>
      <c r="L87" s="10">
        <v>1</v>
      </c>
      <c r="M87">
        <v>284</v>
      </c>
      <c r="N87">
        <v>284</v>
      </c>
      <c r="P87" s="10">
        <v>1</v>
      </c>
      <c r="Q87">
        <v>217</v>
      </c>
      <c r="R87">
        <v>217</v>
      </c>
      <c r="AE87" s="7"/>
    </row>
    <row r="88" spans="3:31" ht="15" customHeight="1">
      <c r="C88" t="s">
        <v>197</v>
      </c>
      <c r="D88" s="10">
        <v>4.74</v>
      </c>
      <c r="E88" s="7">
        <v>1809</v>
      </c>
      <c r="F88" s="7">
        <v>382</v>
      </c>
      <c r="H88" s="10">
        <v>6.62</v>
      </c>
      <c r="I88" s="7">
        <v>2715</v>
      </c>
      <c r="J88">
        <v>410</v>
      </c>
      <c r="L88" s="10">
        <v>6.97</v>
      </c>
      <c r="M88" s="7">
        <v>2877</v>
      </c>
      <c r="N88">
        <v>413</v>
      </c>
      <c r="P88" s="10">
        <v>8.43</v>
      </c>
      <c r="Q88" s="7">
        <v>3101</v>
      </c>
      <c r="R88">
        <v>368</v>
      </c>
      <c r="AE88" s="7"/>
    </row>
    <row r="89" spans="3:18" ht="15" customHeight="1">
      <c r="C89" t="s">
        <v>172</v>
      </c>
      <c r="D89" s="10">
        <v>0.62</v>
      </c>
      <c r="E89" s="7">
        <v>226</v>
      </c>
      <c r="F89">
        <v>364</v>
      </c>
      <c r="H89" s="10">
        <v>1.94</v>
      </c>
      <c r="I89" s="7">
        <v>867</v>
      </c>
      <c r="J89">
        <v>447</v>
      </c>
      <c r="L89" s="10">
        <v>1.29</v>
      </c>
      <c r="M89" s="7">
        <v>712</v>
      </c>
      <c r="N89">
        <v>550</v>
      </c>
      <c r="P89" s="10">
        <v>2.07</v>
      </c>
      <c r="Q89" s="7">
        <v>961</v>
      </c>
      <c r="R89">
        <v>463</v>
      </c>
    </row>
    <row r="90" spans="3:31" ht="15" customHeight="1">
      <c r="C90" t="s">
        <v>16</v>
      </c>
      <c r="D90" s="10">
        <v>44.66</v>
      </c>
      <c r="E90" s="7">
        <v>29860</v>
      </c>
      <c r="F90">
        <v>669</v>
      </c>
      <c r="H90" s="10">
        <v>70.09</v>
      </c>
      <c r="I90" s="7">
        <v>46373</v>
      </c>
      <c r="J90">
        <v>662</v>
      </c>
      <c r="L90" s="10">
        <v>67.22</v>
      </c>
      <c r="M90" s="7">
        <v>39494</v>
      </c>
      <c r="N90">
        <v>588</v>
      </c>
      <c r="P90" s="10">
        <v>70.42</v>
      </c>
      <c r="Q90" s="7">
        <v>43984</v>
      </c>
      <c r="R90" s="7">
        <v>625</v>
      </c>
      <c r="AE90" s="7"/>
    </row>
    <row r="91" spans="4:31" ht="15" customHeight="1">
      <c r="D91" s="10"/>
      <c r="H91" s="10"/>
      <c r="J91" s="7"/>
      <c r="L91" s="10"/>
      <c r="M91" s="7"/>
      <c r="N91" s="7"/>
      <c r="P91" s="6"/>
      <c r="Q91" s="7"/>
      <c r="R91" s="7"/>
      <c r="AE91" s="7"/>
    </row>
    <row r="92" spans="2:31" ht="15" customHeight="1">
      <c r="B92" t="s">
        <v>87</v>
      </c>
      <c r="C92" t="s">
        <v>88</v>
      </c>
      <c r="D92" s="10">
        <v>0.6</v>
      </c>
      <c r="E92">
        <v>244</v>
      </c>
      <c r="F92">
        <v>406</v>
      </c>
      <c r="H92" s="10">
        <v>1</v>
      </c>
      <c r="I92">
        <v>423</v>
      </c>
      <c r="J92">
        <v>423</v>
      </c>
      <c r="L92" s="10">
        <v>0.6</v>
      </c>
      <c r="M92">
        <v>270</v>
      </c>
      <c r="N92">
        <v>450</v>
      </c>
      <c r="P92" s="10">
        <v>0.71</v>
      </c>
      <c r="Q92">
        <v>310</v>
      </c>
      <c r="R92">
        <v>434</v>
      </c>
      <c r="AE92" s="7"/>
    </row>
    <row r="93" spans="3:31" ht="15" customHeight="1">
      <c r="C93" t="s">
        <v>89</v>
      </c>
      <c r="D93" s="10">
        <v>3.67</v>
      </c>
      <c r="E93">
        <v>822</v>
      </c>
      <c r="F93">
        <v>224</v>
      </c>
      <c r="H93" s="10">
        <v>3.41</v>
      </c>
      <c r="I93" s="7">
        <v>3062</v>
      </c>
      <c r="J93" s="7">
        <v>898</v>
      </c>
      <c r="L93" s="10">
        <v>2.17</v>
      </c>
      <c r="M93" s="7">
        <v>1266</v>
      </c>
      <c r="N93">
        <v>583</v>
      </c>
      <c r="P93" s="10">
        <v>2.08</v>
      </c>
      <c r="Q93" s="7">
        <v>1317</v>
      </c>
      <c r="R93">
        <v>634</v>
      </c>
      <c r="AE93" s="7"/>
    </row>
    <row r="94" spans="3:18" ht="15" customHeight="1">
      <c r="C94" t="s">
        <v>16</v>
      </c>
      <c r="D94" s="10">
        <v>4.27</v>
      </c>
      <c r="E94" s="7">
        <v>1066</v>
      </c>
      <c r="F94">
        <v>250</v>
      </c>
      <c r="H94" s="10">
        <v>4.41</v>
      </c>
      <c r="I94" s="7">
        <v>3485</v>
      </c>
      <c r="J94">
        <v>790</v>
      </c>
      <c r="L94" s="10">
        <v>2.77</v>
      </c>
      <c r="M94" s="7">
        <v>1536</v>
      </c>
      <c r="N94">
        <v>554</v>
      </c>
      <c r="P94" s="10">
        <v>2.79</v>
      </c>
      <c r="Q94" s="7">
        <v>1627</v>
      </c>
      <c r="R94">
        <v>583</v>
      </c>
    </row>
    <row r="95" spans="4:18" ht="15" customHeight="1">
      <c r="D95" s="10"/>
      <c r="H95" s="10"/>
      <c r="J95" s="7"/>
      <c r="L95" s="10"/>
      <c r="M95" s="7"/>
      <c r="N95" s="7"/>
      <c r="P95" s="6"/>
      <c r="Q95" s="7"/>
      <c r="R95" s="7"/>
    </row>
    <row r="96" spans="2:18" ht="15" customHeight="1">
      <c r="B96" t="s">
        <v>90</v>
      </c>
      <c r="C96" t="s">
        <v>91</v>
      </c>
      <c r="D96" s="6">
        <v>0</v>
      </c>
      <c r="E96">
        <v>0</v>
      </c>
      <c r="F96" s="1" t="s">
        <v>15</v>
      </c>
      <c r="H96" s="10">
        <v>0</v>
      </c>
      <c r="I96" s="7">
        <v>173</v>
      </c>
      <c r="J96" s="1" t="s">
        <v>15</v>
      </c>
      <c r="L96" s="10">
        <v>0</v>
      </c>
      <c r="M96">
        <v>105</v>
      </c>
      <c r="N96" s="1" t="s">
        <v>15</v>
      </c>
      <c r="P96" s="10">
        <v>0</v>
      </c>
      <c r="Q96">
        <v>170</v>
      </c>
      <c r="R96" s="1" t="s">
        <v>15</v>
      </c>
    </row>
    <row r="97" spans="3:31" ht="15" customHeight="1">
      <c r="C97" t="s">
        <v>92</v>
      </c>
      <c r="D97" s="10">
        <v>1.6</v>
      </c>
      <c r="E97">
        <v>693</v>
      </c>
      <c r="F97">
        <v>433</v>
      </c>
      <c r="H97" s="10">
        <v>2.33</v>
      </c>
      <c r="I97" s="7">
        <v>1075</v>
      </c>
      <c r="J97">
        <v>461</v>
      </c>
      <c r="L97" s="10">
        <v>2.07</v>
      </c>
      <c r="M97">
        <v>735</v>
      </c>
      <c r="N97">
        <v>356</v>
      </c>
      <c r="P97" s="10">
        <v>1.6</v>
      </c>
      <c r="Q97">
        <v>801</v>
      </c>
      <c r="R97">
        <v>501</v>
      </c>
      <c r="AE97" s="7"/>
    </row>
    <row r="98" spans="3:31" ht="15" customHeight="1">
      <c r="C98" t="s">
        <v>93</v>
      </c>
      <c r="D98" s="10">
        <v>0.08</v>
      </c>
      <c r="E98">
        <v>251</v>
      </c>
      <c r="F98" s="7">
        <v>3345</v>
      </c>
      <c r="H98" s="10">
        <v>0.75</v>
      </c>
      <c r="I98">
        <v>311</v>
      </c>
      <c r="J98">
        <v>415</v>
      </c>
      <c r="L98" s="10">
        <v>1.13</v>
      </c>
      <c r="M98">
        <v>277</v>
      </c>
      <c r="N98">
        <v>246</v>
      </c>
      <c r="P98" s="10">
        <v>0.38</v>
      </c>
      <c r="Q98">
        <v>232</v>
      </c>
      <c r="R98">
        <v>619</v>
      </c>
      <c r="AE98" s="7"/>
    </row>
    <row r="99" spans="3:31" ht="15" customHeight="1">
      <c r="C99" t="s">
        <v>94</v>
      </c>
      <c r="D99" s="10">
        <v>6.94</v>
      </c>
      <c r="E99" s="7">
        <v>2555</v>
      </c>
      <c r="F99">
        <v>368</v>
      </c>
      <c r="H99" s="10">
        <v>25.35</v>
      </c>
      <c r="I99" s="7">
        <v>10717</v>
      </c>
      <c r="J99">
        <v>423</v>
      </c>
      <c r="L99" s="10">
        <v>22.27</v>
      </c>
      <c r="M99" s="7">
        <v>7841</v>
      </c>
      <c r="N99">
        <v>352</v>
      </c>
      <c r="P99" s="10">
        <v>17.63</v>
      </c>
      <c r="Q99" s="7">
        <v>6717</v>
      </c>
      <c r="R99">
        <v>381</v>
      </c>
      <c r="AE99" s="7"/>
    </row>
    <row r="100" spans="3:19" ht="15" customHeight="1">
      <c r="C100" t="s">
        <v>95</v>
      </c>
      <c r="D100" s="10">
        <v>1.79</v>
      </c>
      <c r="E100">
        <v>823</v>
      </c>
      <c r="F100">
        <v>459</v>
      </c>
      <c r="H100" s="10">
        <v>12.27</v>
      </c>
      <c r="I100" s="7">
        <v>5736</v>
      </c>
      <c r="J100">
        <v>468</v>
      </c>
      <c r="L100" s="10">
        <v>10.89</v>
      </c>
      <c r="M100" s="7">
        <v>3717</v>
      </c>
      <c r="N100">
        <v>341</v>
      </c>
      <c r="P100" s="10">
        <v>8.77</v>
      </c>
      <c r="Q100" s="7">
        <v>3347</v>
      </c>
      <c r="R100">
        <v>382</v>
      </c>
      <c r="S100" s="21"/>
    </row>
    <row r="101" spans="3:31" ht="15" customHeight="1">
      <c r="C101" t="s">
        <v>96</v>
      </c>
      <c r="D101" s="10">
        <v>1.33</v>
      </c>
      <c r="E101">
        <v>504</v>
      </c>
      <c r="F101">
        <v>378</v>
      </c>
      <c r="H101" s="10">
        <v>2.27</v>
      </c>
      <c r="I101" s="7">
        <v>825</v>
      </c>
      <c r="J101">
        <v>364</v>
      </c>
      <c r="L101" s="10">
        <v>1.33</v>
      </c>
      <c r="M101" s="7">
        <v>625</v>
      </c>
      <c r="N101">
        <v>469</v>
      </c>
      <c r="P101" s="10">
        <v>1.67</v>
      </c>
      <c r="Q101">
        <v>666</v>
      </c>
      <c r="R101">
        <v>400</v>
      </c>
      <c r="S101" s="21"/>
      <c r="AE101" s="7"/>
    </row>
    <row r="102" spans="3:31" ht="15" customHeight="1">
      <c r="C102" t="s">
        <v>97</v>
      </c>
      <c r="D102" s="6">
        <v>0</v>
      </c>
      <c r="E102">
        <v>0</v>
      </c>
      <c r="F102" s="1" t="s">
        <v>15</v>
      </c>
      <c r="H102" s="6">
        <v>0</v>
      </c>
      <c r="I102">
        <v>0</v>
      </c>
      <c r="J102" s="1" t="s">
        <v>15</v>
      </c>
      <c r="L102" s="6">
        <v>0</v>
      </c>
      <c r="M102">
        <v>0</v>
      </c>
      <c r="N102" s="1" t="s">
        <v>15</v>
      </c>
      <c r="P102" s="10">
        <v>0</v>
      </c>
      <c r="Q102">
        <v>0</v>
      </c>
      <c r="R102" s="1" t="s">
        <v>15</v>
      </c>
      <c r="S102" s="21"/>
      <c r="AE102" s="7"/>
    </row>
    <row r="103" spans="3:31" ht="15" customHeight="1">
      <c r="C103" t="s">
        <v>190</v>
      </c>
      <c r="D103" s="6">
        <v>0</v>
      </c>
      <c r="E103">
        <v>0</v>
      </c>
      <c r="F103" s="1" t="s">
        <v>15</v>
      </c>
      <c r="H103" s="6">
        <v>0</v>
      </c>
      <c r="I103">
        <v>0</v>
      </c>
      <c r="J103" s="1" t="s">
        <v>15</v>
      </c>
      <c r="L103" s="6">
        <v>0</v>
      </c>
      <c r="M103">
        <v>0</v>
      </c>
      <c r="N103" s="1" t="s">
        <v>15</v>
      </c>
      <c r="P103" s="10">
        <v>0</v>
      </c>
      <c r="Q103">
        <v>0</v>
      </c>
      <c r="R103" s="1" t="s">
        <v>15</v>
      </c>
      <c r="AE103" s="7"/>
    </row>
    <row r="104" spans="3:31" ht="15" customHeight="1">
      <c r="C104" t="s">
        <v>98</v>
      </c>
      <c r="D104" s="10">
        <v>0.3</v>
      </c>
      <c r="E104">
        <v>190</v>
      </c>
      <c r="F104">
        <v>634</v>
      </c>
      <c r="H104" s="10">
        <v>0.6</v>
      </c>
      <c r="I104">
        <v>660</v>
      </c>
      <c r="J104" s="7">
        <v>1100</v>
      </c>
      <c r="L104" s="10">
        <v>0.3</v>
      </c>
      <c r="M104">
        <v>265</v>
      </c>
      <c r="N104">
        <v>883</v>
      </c>
      <c r="P104" s="10">
        <v>0.6</v>
      </c>
      <c r="Q104">
        <v>470</v>
      </c>
      <c r="R104">
        <v>783</v>
      </c>
      <c r="AE104" s="7"/>
    </row>
    <row r="105" spans="3:31" ht="15" customHeight="1">
      <c r="C105" t="s">
        <v>99</v>
      </c>
      <c r="D105" s="6">
        <v>0</v>
      </c>
      <c r="E105">
        <v>0</v>
      </c>
      <c r="F105" s="1" t="s">
        <v>15</v>
      </c>
      <c r="H105" s="6">
        <v>0</v>
      </c>
      <c r="I105">
        <v>0</v>
      </c>
      <c r="J105" s="1" t="s">
        <v>15</v>
      </c>
      <c r="L105" s="10">
        <v>0.17</v>
      </c>
      <c r="M105">
        <v>109</v>
      </c>
      <c r="N105">
        <v>650</v>
      </c>
      <c r="P105" s="10">
        <v>0.17</v>
      </c>
      <c r="Q105">
        <v>63</v>
      </c>
      <c r="R105">
        <v>378</v>
      </c>
      <c r="S105" s="6"/>
      <c r="AE105" s="7"/>
    </row>
    <row r="106" spans="3:31" ht="15" customHeight="1">
      <c r="C106" t="s">
        <v>100</v>
      </c>
      <c r="D106" s="10">
        <v>0.67</v>
      </c>
      <c r="E106">
        <v>347</v>
      </c>
      <c r="F106">
        <v>520</v>
      </c>
      <c r="H106" s="10">
        <v>2.32</v>
      </c>
      <c r="I106" s="7">
        <v>1293</v>
      </c>
      <c r="J106">
        <v>558</v>
      </c>
      <c r="L106" s="10">
        <v>1.65</v>
      </c>
      <c r="M106">
        <v>936</v>
      </c>
      <c r="N106">
        <v>567</v>
      </c>
      <c r="P106" s="10">
        <v>2.58</v>
      </c>
      <c r="Q106">
        <v>953</v>
      </c>
      <c r="R106">
        <v>369</v>
      </c>
      <c r="S106" s="6"/>
      <c r="AE106" s="7"/>
    </row>
    <row r="107" spans="3:19" ht="15" customHeight="1">
      <c r="C107" t="s">
        <v>101</v>
      </c>
      <c r="D107" s="6">
        <v>0</v>
      </c>
      <c r="E107">
        <v>0</v>
      </c>
      <c r="F107" s="1" t="s">
        <v>15</v>
      </c>
      <c r="H107" s="10">
        <v>0.33</v>
      </c>
      <c r="I107" s="7">
        <v>133</v>
      </c>
      <c r="J107">
        <v>399</v>
      </c>
      <c r="L107" s="10">
        <v>0.33</v>
      </c>
      <c r="M107" s="7">
        <v>168</v>
      </c>
      <c r="N107">
        <v>504</v>
      </c>
      <c r="P107" s="10">
        <v>0.33</v>
      </c>
      <c r="Q107">
        <v>90</v>
      </c>
      <c r="R107">
        <v>270</v>
      </c>
      <c r="S107" s="6"/>
    </row>
    <row r="108" spans="3:31" ht="15" customHeight="1">
      <c r="C108" t="s">
        <v>90</v>
      </c>
      <c r="D108" s="6">
        <v>0</v>
      </c>
      <c r="E108">
        <v>0</v>
      </c>
      <c r="F108" s="1" t="s">
        <v>15</v>
      </c>
      <c r="H108" s="10">
        <v>0</v>
      </c>
      <c r="I108" s="7">
        <v>15</v>
      </c>
      <c r="J108" s="1" t="s">
        <v>15</v>
      </c>
      <c r="L108" s="10">
        <v>0</v>
      </c>
      <c r="M108" s="7">
        <v>16</v>
      </c>
      <c r="N108" s="1" t="s">
        <v>15</v>
      </c>
      <c r="P108" s="10">
        <v>0</v>
      </c>
      <c r="Q108">
        <v>14</v>
      </c>
      <c r="R108" s="1" t="s">
        <v>15</v>
      </c>
      <c r="S108" s="6"/>
      <c r="AE108" s="7"/>
    </row>
    <row r="109" spans="3:31" ht="15" customHeight="1">
      <c r="C109" t="s">
        <v>103</v>
      </c>
      <c r="D109" s="6">
        <v>0</v>
      </c>
      <c r="E109">
        <v>0</v>
      </c>
      <c r="F109" s="1" t="s">
        <v>15</v>
      </c>
      <c r="H109" s="10">
        <v>0</v>
      </c>
      <c r="I109">
        <v>60</v>
      </c>
      <c r="J109" s="1" t="s">
        <v>15</v>
      </c>
      <c r="L109" s="6">
        <v>0</v>
      </c>
      <c r="M109">
        <v>0</v>
      </c>
      <c r="N109" s="1" t="s">
        <v>15</v>
      </c>
      <c r="P109" s="10">
        <v>0</v>
      </c>
      <c r="Q109">
        <v>0</v>
      </c>
      <c r="R109" s="1" t="s">
        <v>15</v>
      </c>
      <c r="S109" s="6"/>
      <c r="AE109" s="7"/>
    </row>
    <row r="110" spans="3:19" ht="15" customHeight="1">
      <c r="C110" t="s">
        <v>104</v>
      </c>
      <c r="D110" s="6">
        <v>0</v>
      </c>
      <c r="E110">
        <v>0</v>
      </c>
      <c r="F110" s="1" t="s">
        <v>15</v>
      </c>
      <c r="H110" s="10">
        <v>1.32</v>
      </c>
      <c r="I110" s="7">
        <v>19</v>
      </c>
      <c r="J110">
        <v>14</v>
      </c>
      <c r="L110" s="10">
        <v>1.38</v>
      </c>
      <c r="M110" s="7">
        <v>0</v>
      </c>
      <c r="N110">
        <v>0</v>
      </c>
      <c r="P110" s="10">
        <v>1.38</v>
      </c>
      <c r="Q110">
        <v>0</v>
      </c>
      <c r="R110">
        <v>0</v>
      </c>
      <c r="S110" s="6"/>
    </row>
    <row r="111" spans="3:19" ht="15" customHeight="1">
      <c r="C111" t="s">
        <v>105</v>
      </c>
      <c r="D111" s="10">
        <v>1.83</v>
      </c>
      <c r="E111">
        <v>954</v>
      </c>
      <c r="F111">
        <v>521</v>
      </c>
      <c r="H111" s="10">
        <v>3.67</v>
      </c>
      <c r="I111" s="7">
        <v>1929</v>
      </c>
      <c r="J111">
        <v>526</v>
      </c>
      <c r="L111" s="10">
        <v>3.93</v>
      </c>
      <c r="M111" s="7">
        <v>1763</v>
      </c>
      <c r="N111">
        <v>448</v>
      </c>
      <c r="P111" s="10">
        <v>3.27</v>
      </c>
      <c r="Q111" s="7">
        <v>1708</v>
      </c>
      <c r="R111">
        <v>523</v>
      </c>
      <c r="S111" s="6"/>
    </row>
    <row r="112" spans="3:31" ht="15" customHeight="1">
      <c r="C112" t="s">
        <v>16</v>
      </c>
      <c r="D112" s="10">
        <v>14.54</v>
      </c>
      <c r="E112" s="7">
        <v>6317</v>
      </c>
      <c r="F112">
        <v>435</v>
      </c>
      <c r="H112" s="10">
        <v>51.21</v>
      </c>
      <c r="I112" s="7">
        <v>22946</v>
      </c>
      <c r="J112">
        <v>448</v>
      </c>
      <c r="L112" s="10">
        <v>45.45</v>
      </c>
      <c r="M112" s="7">
        <v>16556</v>
      </c>
      <c r="N112">
        <v>364</v>
      </c>
      <c r="P112" s="10">
        <v>38.36</v>
      </c>
      <c r="Q112" s="7">
        <v>15230</v>
      </c>
      <c r="R112">
        <v>397</v>
      </c>
      <c r="AE112" s="7"/>
    </row>
    <row r="113" spans="4:31" ht="15" customHeight="1">
      <c r="D113" s="10"/>
      <c r="H113" s="10"/>
      <c r="J113" s="7"/>
      <c r="L113" s="10"/>
      <c r="M113" s="7"/>
      <c r="N113" s="7"/>
      <c r="P113" s="6"/>
      <c r="Q113" s="7"/>
      <c r="R113" s="7"/>
      <c r="S113" s="6"/>
      <c r="AE113" s="7"/>
    </row>
    <row r="114" spans="2:31" ht="15" customHeight="1">
      <c r="B114" t="s">
        <v>107</v>
      </c>
      <c r="C114" t="s">
        <v>108</v>
      </c>
      <c r="D114" s="6">
        <v>0</v>
      </c>
      <c r="E114">
        <v>0</v>
      </c>
      <c r="F114" s="1" t="s">
        <v>15</v>
      </c>
      <c r="H114" s="10">
        <v>0.86</v>
      </c>
      <c r="I114">
        <v>98</v>
      </c>
      <c r="J114">
        <v>115</v>
      </c>
      <c r="L114" s="10">
        <v>0.13</v>
      </c>
      <c r="M114">
        <v>23</v>
      </c>
      <c r="N114">
        <v>171</v>
      </c>
      <c r="P114" s="10">
        <v>0.39</v>
      </c>
      <c r="Q114">
        <v>78</v>
      </c>
      <c r="R114">
        <v>200</v>
      </c>
      <c r="S114" s="6"/>
      <c r="AD114" s="6"/>
      <c r="AE114" s="7"/>
    </row>
    <row r="115" spans="3:31" ht="15" customHeight="1">
      <c r="C115" t="s">
        <v>16</v>
      </c>
      <c r="D115" s="6">
        <v>0</v>
      </c>
      <c r="E115">
        <v>0</v>
      </c>
      <c r="F115" s="1" t="s">
        <v>15</v>
      </c>
      <c r="H115" s="10">
        <v>0.86</v>
      </c>
      <c r="I115">
        <v>98</v>
      </c>
      <c r="J115">
        <v>115</v>
      </c>
      <c r="L115" s="10">
        <v>0.13</v>
      </c>
      <c r="M115">
        <v>23</v>
      </c>
      <c r="N115">
        <v>171</v>
      </c>
      <c r="P115" s="10">
        <v>0.39</v>
      </c>
      <c r="Q115">
        <v>78</v>
      </c>
      <c r="R115">
        <v>200</v>
      </c>
      <c r="AD115" s="6"/>
      <c r="AE115" s="7"/>
    </row>
    <row r="116" spans="4:31" ht="15" customHeight="1">
      <c r="D116" s="10"/>
      <c r="E116" s="7"/>
      <c r="F116" s="1"/>
      <c r="H116" s="10"/>
      <c r="J116" s="7"/>
      <c r="L116" s="10"/>
      <c r="M116" s="7"/>
      <c r="N116" s="7"/>
      <c r="P116" s="10"/>
      <c r="Q116" s="7"/>
      <c r="R116" s="7"/>
      <c r="AD116" s="6"/>
      <c r="AE116" s="7"/>
    </row>
    <row r="117" spans="2:31" ht="15" customHeight="1">
      <c r="B117" t="s">
        <v>198</v>
      </c>
      <c r="C117" t="s">
        <v>199</v>
      </c>
      <c r="D117" s="6">
        <v>0</v>
      </c>
      <c r="E117">
        <v>0</v>
      </c>
      <c r="F117" s="1" t="s">
        <v>15</v>
      </c>
      <c r="H117" s="10">
        <v>0.27</v>
      </c>
      <c r="I117" s="7">
        <v>0</v>
      </c>
      <c r="J117">
        <v>0</v>
      </c>
      <c r="L117" s="10">
        <v>0.27</v>
      </c>
      <c r="M117" s="7">
        <v>11</v>
      </c>
      <c r="N117">
        <v>39</v>
      </c>
      <c r="P117" s="10">
        <v>0.55</v>
      </c>
      <c r="Q117">
        <v>0</v>
      </c>
      <c r="R117">
        <v>0</v>
      </c>
      <c r="AD117" s="6"/>
      <c r="AE117" s="7"/>
    </row>
    <row r="118" spans="3:31" ht="15" customHeight="1">
      <c r="C118" t="s">
        <v>200</v>
      </c>
      <c r="D118" s="6">
        <v>0</v>
      </c>
      <c r="E118">
        <v>0</v>
      </c>
      <c r="F118" s="1" t="s">
        <v>15</v>
      </c>
      <c r="H118" s="10">
        <v>0.14</v>
      </c>
      <c r="I118">
        <v>0</v>
      </c>
      <c r="J118">
        <v>0</v>
      </c>
      <c r="L118" s="10">
        <v>0.14</v>
      </c>
      <c r="M118">
        <v>19</v>
      </c>
      <c r="N118">
        <v>140</v>
      </c>
      <c r="P118" s="10">
        <v>0.23</v>
      </c>
      <c r="Q118">
        <v>0</v>
      </c>
      <c r="R118">
        <v>0</v>
      </c>
      <c r="AD118" s="6"/>
      <c r="AE118" s="7"/>
    </row>
    <row r="119" spans="3:31" ht="15" customHeight="1">
      <c r="C119" t="s">
        <v>16</v>
      </c>
      <c r="D119" s="6">
        <v>0</v>
      </c>
      <c r="E119">
        <v>0</v>
      </c>
      <c r="F119" s="1" t="s">
        <v>15</v>
      </c>
      <c r="H119" s="10">
        <v>0.41</v>
      </c>
      <c r="I119">
        <v>0</v>
      </c>
      <c r="J119">
        <v>0</v>
      </c>
      <c r="L119" s="10">
        <v>0.41</v>
      </c>
      <c r="M119">
        <v>30</v>
      </c>
      <c r="N119">
        <v>72</v>
      </c>
      <c r="P119" s="10">
        <v>0.78</v>
      </c>
      <c r="Q119">
        <v>0</v>
      </c>
      <c r="R119">
        <v>0</v>
      </c>
      <c r="AD119" s="6"/>
      <c r="AE119" s="7"/>
    </row>
    <row r="120" spans="4:18" ht="15" customHeight="1">
      <c r="D120" s="10"/>
      <c r="H120" s="10"/>
      <c r="J120" s="7"/>
      <c r="L120" s="10"/>
      <c r="M120" s="7"/>
      <c r="N120" s="7"/>
      <c r="P120" s="10"/>
      <c r="Q120" s="7"/>
      <c r="R120" s="7"/>
    </row>
    <row r="121" spans="2:18" ht="15" customHeight="1">
      <c r="B121" t="s">
        <v>110</v>
      </c>
      <c r="C121" t="s">
        <v>201</v>
      </c>
      <c r="D121" s="10">
        <v>1.62</v>
      </c>
      <c r="E121">
        <v>741</v>
      </c>
      <c r="F121">
        <v>458</v>
      </c>
      <c r="H121" s="10">
        <v>2.58</v>
      </c>
      <c r="I121" s="7">
        <v>1467</v>
      </c>
      <c r="J121">
        <v>569</v>
      </c>
      <c r="L121" s="10">
        <v>2.96</v>
      </c>
      <c r="M121" s="7">
        <v>1608</v>
      </c>
      <c r="N121">
        <v>544</v>
      </c>
      <c r="P121" s="10">
        <v>2.44</v>
      </c>
      <c r="Q121" s="7">
        <v>1541</v>
      </c>
      <c r="R121">
        <v>631</v>
      </c>
    </row>
    <row r="122" spans="2:18" ht="15" customHeight="1">
      <c r="B122" t="s">
        <v>112</v>
      </c>
      <c r="C122" t="s">
        <v>202</v>
      </c>
      <c r="D122" s="10">
        <v>22.53</v>
      </c>
      <c r="E122" s="7">
        <v>13891</v>
      </c>
      <c r="F122">
        <v>617</v>
      </c>
      <c r="H122" s="10">
        <v>28.83</v>
      </c>
      <c r="I122" s="7">
        <v>20739</v>
      </c>
      <c r="J122">
        <v>719</v>
      </c>
      <c r="L122" s="10">
        <v>26.47</v>
      </c>
      <c r="M122" s="7">
        <v>12124</v>
      </c>
      <c r="N122">
        <v>458</v>
      </c>
      <c r="P122" s="10">
        <v>26.71</v>
      </c>
      <c r="Q122" s="7">
        <v>12398</v>
      </c>
      <c r="R122">
        <v>464</v>
      </c>
    </row>
    <row r="123" spans="3:18" ht="15" customHeight="1">
      <c r="C123" t="s">
        <v>113</v>
      </c>
      <c r="D123" s="10">
        <v>0.93</v>
      </c>
      <c r="E123">
        <v>333</v>
      </c>
      <c r="F123">
        <v>357</v>
      </c>
      <c r="H123" s="10">
        <v>1.35</v>
      </c>
      <c r="I123" s="7">
        <v>505</v>
      </c>
      <c r="J123">
        <v>374</v>
      </c>
      <c r="L123" s="10">
        <v>0.73</v>
      </c>
      <c r="M123" s="7">
        <v>411</v>
      </c>
      <c r="N123">
        <v>560</v>
      </c>
      <c r="P123" s="10">
        <v>0.67</v>
      </c>
      <c r="Q123">
        <v>329</v>
      </c>
      <c r="R123">
        <v>493</v>
      </c>
    </row>
    <row r="124" spans="3:18" ht="15" customHeight="1">
      <c r="C124" t="s">
        <v>16</v>
      </c>
      <c r="D124" s="10">
        <v>25.08</v>
      </c>
      <c r="E124" s="7">
        <v>14964</v>
      </c>
      <c r="F124">
        <v>597</v>
      </c>
      <c r="H124" s="10">
        <v>32.76</v>
      </c>
      <c r="I124" s="7">
        <v>22711</v>
      </c>
      <c r="J124">
        <v>693</v>
      </c>
      <c r="K124" s="27"/>
      <c r="L124" s="10">
        <v>30.16</v>
      </c>
      <c r="M124" s="7">
        <v>14143</v>
      </c>
      <c r="N124">
        <v>469</v>
      </c>
      <c r="O124" s="27"/>
      <c r="P124" s="10">
        <v>29.82</v>
      </c>
      <c r="Q124" s="7">
        <v>14268</v>
      </c>
      <c r="R124">
        <v>478</v>
      </c>
    </row>
    <row r="125" spans="4:19" ht="15" customHeight="1">
      <c r="D125" s="10"/>
      <c r="H125" s="31"/>
      <c r="I125" s="26"/>
      <c r="J125" s="26"/>
      <c r="K125" s="27"/>
      <c r="L125" s="31"/>
      <c r="M125" s="26"/>
      <c r="N125" s="26"/>
      <c r="O125" s="27"/>
      <c r="P125" s="10"/>
      <c r="Q125" s="7"/>
      <c r="R125" s="7"/>
      <c r="S125" s="7"/>
    </row>
    <row r="126" spans="2:18" ht="15" customHeight="1">
      <c r="B126" t="s">
        <v>114</v>
      </c>
      <c r="C126" t="s">
        <v>116</v>
      </c>
      <c r="D126" s="10">
        <v>0.33</v>
      </c>
      <c r="E126">
        <v>123</v>
      </c>
      <c r="F126">
        <v>370</v>
      </c>
      <c r="H126" s="10">
        <v>1.63</v>
      </c>
      <c r="I126" s="7">
        <v>1390</v>
      </c>
      <c r="J126">
        <v>850</v>
      </c>
      <c r="K126" s="27"/>
      <c r="L126" s="10">
        <v>1.48</v>
      </c>
      <c r="M126" s="7">
        <v>1445</v>
      </c>
      <c r="N126">
        <v>979</v>
      </c>
      <c r="O126" s="27"/>
      <c r="P126" s="10">
        <v>1.54</v>
      </c>
      <c r="Q126" s="7">
        <v>1332</v>
      </c>
      <c r="R126">
        <v>863</v>
      </c>
    </row>
    <row r="127" spans="2:19" ht="15" customHeight="1">
      <c r="B127" t="s">
        <v>115</v>
      </c>
      <c r="C127" t="s">
        <v>118</v>
      </c>
      <c r="D127" s="10">
        <v>5.35</v>
      </c>
      <c r="E127" s="7">
        <v>2365</v>
      </c>
      <c r="F127">
        <v>442</v>
      </c>
      <c r="H127" s="10">
        <v>10.69</v>
      </c>
      <c r="I127" s="7">
        <v>5646</v>
      </c>
      <c r="J127">
        <v>528</v>
      </c>
      <c r="K127" s="27"/>
      <c r="L127" s="10">
        <v>11.37</v>
      </c>
      <c r="M127" s="7">
        <v>6434</v>
      </c>
      <c r="N127">
        <v>566</v>
      </c>
      <c r="O127" s="27"/>
      <c r="P127" s="10">
        <v>10.74</v>
      </c>
      <c r="Q127" s="7">
        <v>7073</v>
      </c>
      <c r="R127">
        <v>658</v>
      </c>
      <c r="S127" s="7"/>
    </row>
    <row r="128" spans="3:18" ht="15" customHeight="1">
      <c r="C128" t="s">
        <v>115</v>
      </c>
      <c r="D128" s="10">
        <v>0.33</v>
      </c>
      <c r="E128">
        <v>67</v>
      </c>
      <c r="F128">
        <v>201</v>
      </c>
      <c r="H128" s="10">
        <v>0.41</v>
      </c>
      <c r="I128">
        <v>109</v>
      </c>
      <c r="J128">
        <v>266</v>
      </c>
      <c r="K128" s="27"/>
      <c r="L128" s="10">
        <v>0.74</v>
      </c>
      <c r="M128">
        <v>193</v>
      </c>
      <c r="N128">
        <v>260</v>
      </c>
      <c r="O128" s="27"/>
      <c r="P128" s="10">
        <v>0.89</v>
      </c>
      <c r="Q128">
        <v>342</v>
      </c>
      <c r="R128">
        <v>386</v>
      </c>
    </row>
    <row r="129" spans="3:18" ht="15" customHeight="1">
      <c r="C129" t="s">
        <v>119</v>
      </c>
      <c r="D129" s="6">
        <v>0</v>
      </c>
      <c r="E129">
        <v>0</v>
      </c>
      <c r="F129" s="1" t="s">
        <v>15</v>
      </c>
      <c r="H129" s="10">
        <v>0.62</v>
      </c>
      <c r="I129">
        <v>328</v>
      </c>
      <c r="J129">
        <v>530</v>
      </c>
      <c r="K129" s="27"/>
      <c r="L129" s="10">
        <v>0.62</v>
      </c>
      <c r="M129">
        <v>350</v>
      </c>
      <c r="N129">
        <v>566</v>
      </c>
      <c r="O129" s="27"/>
      <c r="P129" s="10">
        <v>0.62</v>
      </c>
      <c r="Q129">
        <v>353</v>
      </c>
      <c r="R129">
        <v>570</v>
      </c>
    </row>
    <row r="130" spans="3:18" ht="15" customHeight="1">
      <c r="C130" t="s">
        <v>120</v>
      </c>
      <c r="D130" s="10">
        <v>10.4</v>
      </c>
      <c r="E130" s="7">
        <v>5753</v>
      </c>
      <c r="F130">
        <v>553</v>
      </c>
      <c r="H130" s="10">
        <v>28.6</v>
      </c>
      <c r="I130" s="7">
        <v>17207</v>
      </c>
      <c r="J130">
        <v>602</v>
      </c>
      <c r="K130" s="27"/>
      <c r="L130" s="10">
        <v>27.5</v>
      </c>
      <c r="M130" s="7">
        <v>14997</v>
      </c>
      <c r="N130">
        <v>545</v>
      </c>
      <c r="O130" s="27"/>
      <c r="P130" s="10">
        <v>25.98</v>
      </c>
      <c r="Q130" s="7">
        <v>14424</v>
      </c>
      <c r="R130">
        <v>555</v>
      </c>
    </row>
    <row r="131" spans="3:18" ht="15" customHeight="1">
      <c r="C131" t="s">
        <v>146</v>
      </c>
      <c r="D131" s="6">
        <v>0</v>
      </c>
      <c r="E131">
        <v>0</v>
      </c>
      <c r="F131" s="1" t="s">
        <v>15</v>
      </c>
      <c r="H131" s="10">
        <v>0.27</v>
      </c>
      <c r="I131">
        <v>88</v>
      </c>
      <c r="J131">
        <v>330</v>
      </c>
      <c r="K131" s="27"/>
      <c r="L131" s="6">
        <v>0</v>
      </c>
      <c r="M131">
        <v>0</v>
      </c>
      <c r="N131" s="1" t="s">
        <v>15</v>
      </c>
      <c r="O131" s="27"/>
      <c r="P131" s="10">
        <v>0</v>
      </c>
      <c r="Q131">
        <v>0</v>
      </c>
      <c r="R131" s="1" t="s">
        <v>15</v>
      </c>
    </row>
    <row r="132" spans="3:18" ht="15" customHeight="1">
      <c r="C132" t="s">
        <v>179</v>
      </c>
      <c r="D132" s="6">
        <v>0</v>
      </c>
      <c r="E132">
        <v>0</v>
      </c>
      <c r="F132" s="1" t="s">
        <v>15</v>
      </c>
      <c r="H132" s="10">
        <v>0.33</v>
      </c>
      <c r="I132">
        <v>45</v>
      </c>
      <c r="J132">
        <v>135</v>
      </c>
      <c r="K132" s="27"/>
      <c r="L132" s="6">
        <v>0</v>
      </c>
      <c r="M132">
        <v>0</v>
      </c>
      <c r="N132" s="1" t="s">
        <v>15</v>
      </c>
      <c r="O132" s="27"/>
      <c r="P132" s="10">
        <v>0</v>
      </c>
      <c r="Q132">
        <v>0</v>
      </c>
      <c r="R132" s="1" t="s">
        <v>15</v>
      </c>
    </row>
    <row r="133" spans="3:18" ht="15" customHeight="1">
      <c r="C133" t="s">
        <v>121</v>
      </c>
      <c r="D133" s="10">
        <v>0.25</v>
      </c>
      <c r="E133">
        <v>82</v>
      </c>
      <c r="F133">
        <v>332</v>
      </c>
      <c r="H133" s="10">
        <v>0.56</v>
      </c>
      <c r="I133">
        <v>288</v>
      </c>
      <c r="J133">
        <v>512</v>
      </c>
      <c r="K133" s="27"/>
      <c r="L133" s="10">
        <v>0.31</v>
      </c>
      <c r="M133">
        <v>148</v>
      </c>
      <c r="N133">
        <v>471</v>
      </c>
      <c r="O133" s="27"/>
      <c r="P133" s="10">
        <v>0.31</v>
      </c>
      <c r="Q133">
        <v>184</v>
      </c>
      <c r="R133">
        <v>585</v>
      </c>
    </row>
    <row r="134" spans="3:18" ht="15" customHeight="1">
      <c r="C134" t="s">
        <v>122</v>
      </c>
      <c r="D134" s="6">
        <v>0</v>
      </c>
      <c r="E134">
        <v>0</v>
      </c>
      <c r="F134" s="1" t="s">
        <v>15</v>
      </c>
      <c r="H134" s="10">
        <v>0.2</v>
      </c>
      <c r="I134">
        <v>22</v>
      </c>
      <c r="J134">
        <v>115</v>
      </c>
      <c r="K134" s="27"/>
      <c r="L134" s="10">
        <v>0.21</v>
      </c>
      <c r="M134">
        <v>67</v>
      </c>
      <c r="N134">
        <v>320</v>
      </c>
      <c r="O134" s="27"/>
      <c r="P134" s="10">
        <v>0.21</v>
      </c>
      <c r="Q134">
        <v>113</v>
      </c>
      <c r="R134">
        <v>537</v>
      </c>
    </row>
    <row r="135" spans="3:18" ht="15" customHeight="1">
      <c r="C135" t="s">
        <v>123</v>
      </c>
      <c r="D135" s="10">
        <v>2.31</v>
      </c>
      <c r="E135" s="7">
        <v>974</v>
      </c>
      <c r="F135">
        <v>421</v>
      </c>
      <c r="H135" s="10">
        <v>4.97</v>
      </c>
      <c r="I135" s="7">
        <v>2403</v>
      </c>
      <c r="J135">
        <v>484</v>
      </c>
      <c r="K135" s="27"/>
      <c r="L135" s="10">
        <v>5.3</v>
      </c>
      <c r="M135" s="7">
        <v>2877</v>
      </c>
      <c r="N135">
        <v>543</v>
      </c>
      <c r="O135" s="27"/>
      <c r="P135" s="10">
        <v>5.2</v>
      </c>
      <c r="Q135" s="7">
        <v>3101</v>
      </c>
      <c r="R135">
        <v>597</v>
      </c>
    </row>
    <row r="136" spans="3:18" ht="15" customHeight="1">
      <c r="C136" t="s">
        <v>16</v>
      </c>
      <c r="D136" s="10">
        <v>18.98</v>
      </c>
      <c r="E136" s="7">
        <v>9365</v>
      </c>
      <c r="F136">
        <v>493</v>
      </c>
      <c r="H136" s="10">
        <v>48.27</v>
      </c>
      <c r="I136" s="7">
        <v>27526</v>
      </c>
      <c r="J136">
        <v>570</v>
      </c>
      <c r="K136" s="27"/>
      <c r="L136" s="10">
        <v>47.53</v>
      </c>
      <c r="M136" s="7">
        <v>26511</v>
      </c>
      <c r="N136">
        <v>558</v>
      </c>
      <c r="O136" s="27"/>
      <c r="P136" s="10">
        <v>45.49</v>
      </c>
      <c r="Q136" s="7">
        <v>26921</v>
      </c>
      <c r="R136">
        <v>592</v>
      </c>
    </row>
    <row r="137" spans="4:18" ht="15" customHeight="1">
      <c r="D137" s="10"/>
      <c r="H137" s="31"/>
      <c r="I137" s="26"/>
      <c r="J137" s="26"/>
      <c r="K137" s="27"/>
      <c r="L137" s="31"/>
      <c r="M137" s="26"/>
      <c r="N137" s="26"/>
      <c r="O137" s="27"/>
      <c r="P137" s="10"/>
      <c r="Q137" s="7"/>
      <c r="R137" s="7"/>
    </row>
    <row r="138" spans="2:20" ht="15" customHeight="1">
      <c r="B138" t="s">
        <v>16</v>
      </c>
      <c r="C138" t="s">
        <v>16</v>
      </c>
      <c r="D138" s="6">
        <f>+D16+D35+D55+D64+D68+D77+D90+D94+D112+D115+D119+D124+D136</f>
        <v>184.64999999999995</v>
      </c>
      <c r="E138" s="7">
        <v>107713</v>
      </c>
      <c r="F138" s="7">
        <f>+E138/D138</f>
        <v>583.3360411589496</v>
      </c>
      <c r="H138" s="6">
        <f>+H16+H35+H55+H64+H68+H77+H90+H94+H112+H115+H119+H124+H136</f>
        <v>381.09000000000003</v>
      </c>
      <c r="I138" s="7">
        <v>223455</v>
      </c>
      <c r="J138" s="7">
        <f>+I138/H138</f>
        <v>586.357553333858</v>
      </c>
      <c r="K138" s="27"/>
      <c r="L138" s="6">
        <f>+L16+L35+L55+L64+L68+L77+L90+L94+L112+L115+L119+L124+L136</f>
        <v>355.60000000000014</v>
      </c>
      <c r="M138" s="7">
        <v>190480</v>
      </c>
      <c r="N138" s="7">
        <f>+M138/L138</f>
        <v>535.6580427446568</v>
      </c>
      <c r="O138" s="27"/>
      <c r="P138" s="6">
        <f>+P16+P35+P55+P64+P68+P77+P90+P94+P112+P115+P119+P124+P136</f>
        <v>339.00999999999993</v>
      </c>
      <c r="Q138" s="7">
        <v>188183</v>
      </c>
      <c r="R138" s="7">
        <f>+Q138/P138</f>
        <v>555.0957198902688</v>
      </c>
      <c r="S138" s="35">
        <f>(+P138+L138+H138+D138)/3</f>
        <v>420.11666666666673</v>
      </c>
      <c r="T138" s="34" t="s">
        <v>206</v>
      </c>
    </row>
    <row r="139" spans="4:18" ht="15" customHeight="1">
      <c r="D139" s="10">
        <v>184.45</v>
      </c>
      <c r="H139" s="10">
        <v>371.89</v>
      </c>
      <c r="J139" s="7"/>
      <c r="L139" s="10">
        <v>342.88</v>
      </c>
      <c r="M139" s="7"/>
      <c r="N139" s="7"/>
      <c r="P139" s="10">
        <v>338.72</v>
      </c>
      <c r="Q139" s="7"/>
      <c r="R139" s="7"/>
    </row>
    <row r="140" spans="3:18" ht="15" customHeight="1">
      <c r="C140" t="s">
        <v>191</v>
      </c>
      <c r="E140" s="29">
        <f>+(E138-103111)/103111</f>
        <v>0.04463151361154484</v>
      </c>
      <c r="F140" s="1"/>
      <c r="I140" s="29">
        <f>+(I138-214590)/214590</f>
        <v>0.041311337900181745</v>
      </c>
      <c r="L140" s="6"/>
      <c r="M140" s="29">
        <f>+(M138-186483)/186483</f>
        <v>0.021433589120724142</v>
      </c>
      <c r="P140" s="6"/>
      <c r="Q140" s="29">
        <f>+(Q138-181621)/181621</f>
        <v>0.036130183183662685</v>
      </c>
      <c r="R140" s="7"/>
    </row>
    <row r="141" spans="5:10" ht="12.75">
      <c r="E141" s="7"/>
      <c r="F141" s="1"/>
      <c r="J141" s="7"/>
    </row>
    <row r="142" spans="2:6" ht="12.75">
      <c r="B142" t="s">
        <v>125</v>
      </c>
      <c r="E142" s="7"/>
      <c r="F142" s="1"/>
    </row>
    <row r="143" spans="5:6" ht="12.75">
      <c r="E143" s="7"/>
      <c r="F143"/>
    </row>
    <row r="144" spans="2:9" ht="12.75">
      <c r="B144" s="9" t="s">
        <v>192</v>
      </c>
      <c r="E144" s="7"/>
      <c r="F144" s="1"/>
      <c r="I144"/>
    </row>
    <row r="145" spans="2:9" ht="12.75">
      <c r="B145" s="9" t="s">
        <v>127</v>
      </c>
      <c r="E145" s="7"/>
      <c r="F145" s="1"/>
      <c r="I145"/>
    </row>
    <row r="146" ht="12.75">
      <c r="E146" s="7"/>
    </row>
    <row r="147" spans="2:9" ht="12.75">
      <c r="B147" s="27" t="s">
        <v>203</v>
      </c>
      <c r="E147" s="7"/>
      <c r="F147" s="1"/>
      <c r="I147"/>
    </row>
    <row r="148" spans="2:9" ht="12.75">
      <c r="B148" s="27" t="s">
        <v>204</v>
      </c>
      <c r="E148" s="7"/>
      <c r="F148" s="1"/>
      <c r="I148"/>
    </row>
    <row r="149" spans="2:9" ht="12.75">
      <c r="B149" t="s">
        <v>134</v>
      </c>
      <c r="E149" s="7"/>
      <c r="F149" s="1"/>
      <c r="I149"/>
    </row>
    <row r="150" spans="5:6" ht="12.75">
      <c r="E150" s="7"/>
      <c r="F150"/>
    </row>
    <row r="151" spans="5:6" ht="12.75">
      <c r="E151" s="7"/>
      <c r="F151"/>
    </row>
    <row r="152" spans="5:6" ht="12.75">
      <c r="E152" s="7"/>
      <c r="F152"/>
    </row>
    <row r="153" spans="5:6" ht="12.75">
      <c r="E153" s="7"/>
      <c r="F153"/>
    </row>
  </sheetData>
  <sheetProtection/>
  <mergeCells count="7">
    <mergeCell ref="B1:R1"/>
    <mergeCell ref="B2:R2"/>
    <mergeCell ref="B3:R3"/>
    <mergeCell ref="D5:F5"/>
    <mergeCell ref="H5:J5"/>
    <mergeCell ref="P5:R5"/>
    <mergeCell ref="L5:N5"/>
  </mergeCells>
  <printOptions horizontalCentered="1"/>
  <pageMargins left="0.5" right="0.5" top="0.5" bottom="0.5" header="0.5" footer="0.25"/>
  <pageSetup fitToHeight="0" fitToWidth="1" horizontalDpi="600" verticalDpi="600" orientation="landscape" scale="81" r:id="rId1"/>
  <headerFooter alignWithMargins="0">
    <oddFooter>&amp;L&amp;8Source: IR*P Data Warehouse Debbie on 8/31/10.
FHDA IR*P RBB - 8/31/10
FH 5-yr WSCH FTEF Prod by Term.xls&amp;R&amp;8Page &amp;P of &amp;N</oddFooter>
  </headerFooter>
  <rowBreaks count="2" manualBreakCount="2">
    <brk id="78" min="1" max="17" man="1"/>
    <brk id="116" min="1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3"/>
  <sheetViews>
    <sheetView zoomScale="85" zoomScaleNormal="85" zoomScalePageLayoutView="0" workbookViewId="0" topLeftCell="A109">
      <selection activeCell="M138" sqref="M138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6" customWidth="1"/>
    <col min="5" max="5" width="9.28125" style="0" customWidth="1"/>
    <col min="6" max="6" width="7.7109375" style="7" customWidth="1"/>
    <col min="7" max="7" width="2.7109375" style="0" customWidth="1"/>
    <col min="8" max="8" width="9.28125" style="6" customWidth="1"/>
    <col min="9" max="9" width="10.421875" style="7" customWidth="1"/>
    <col min="10" max="10" width="7.7109375" style="0" customWidth="1"/>
    <col min="11" max="11" width="2.7109375" style="0" customWidth="1"/>
    <col min="12" max="12" width="9.28125" style="6" customWidth="1"/>
    <col min="13" max="13" width="9.28125" style="0" customWidth="1"/>
    <col min="14" max="14" width="7.7109375" style="0" customWidth="1"/>
    <col min="15" max="15" width="2.7109375" style="0" customWidth="1"/>
    <col min="16" max="16" width="9.28125" style="6" customWidth="1"/>
    <col min="17" max="17" width="9.28125" style="0" customWidth="1"/>
    <col min="18" max="18" width="7.7109375" style="0" customWidth="1"/>
    <col min="19" max="19" width="11.140625" style="0" customWidth="1"/>
    <col min="20" max="20" width="33.421875" style="0" customWidth="1"/>
    <col min="21" max="21" width="6.57421875" style="0" customWidth="1"/>
    <col min="22" max="22" width="8.28125" style="0" customWidth="1"/>
    <col min="23" max="23" width="7.28125" style="0" customWidth="1"/>
    <col min="24" max="24" width="3.421875" style="0" customWidth="1"/>
    <col min="28" max="28" width="3.28125" style="0" customWidth="1"/>
    <col min="32" max="32" width="3.14062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205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35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2.75">
      <c r="A4" s="28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4:35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18" ht="13.5" thickBot="1">
      <c r="B6" s="2" t="s">
        <v>1</v>
      </c>
      <c r="C6" s="2" t="s">
        <v>2</v>
      </c>
      <c r="D6" s="23" t="s">
        <v>3</v>
      </c>
      <c r="E6" s="3" t="s">
        <v>4</v>
      </c>
      <c r="F6" s="17" t="s">
        <v>5</v>
      </c>
      <c r="G6" s="3"/>
      <c r="H6" s="23" t="s">
        <v>3</v>
      </c>
      <c r="I6" s="17" t="s">
        <v>4</v>
      </c>
      <c r="J6" s="3" t="s">
        <v>5</v>
      </c>
      <c r="K6" s="3"/>
      <c r="L6" s="23" t="s">
        <v>3</v>
      </c>
      <c r="M6" s="3" t="s">
        <v>4</v>
      </c>
      <c r="N6" s="3" t="s">
        <v>5</v>
      </c>
      <c r="O6" s="3"/>
      <c r="P6" s="2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24"/>
      <c r="E7" s="5"/>
      <c r="F7" s="18"/>
      <c r="G7" s="5"/>
      <c r="O7" s="5"/>
      <c r="P7" s="24"/>
      <c r="Q7" s="5"/>
      <c r="R7" s="5"/>
    </row>
    <row r="8" spans="2:18" ht="15" customHeight="1">
      <c r="B8" t="s">
        <v>6</v>
      </c>
      <c r="C8" t="s">
        <v>7</v>
      </c>
      <c r="D8" s="6">
        <v>4.17</v>
      </c>
      <c r="E8" s="7">
        <v>2324</v>
      </c>
      <c r="F8">
        <v>557</v>
      </c>
      <c r="H8" s="6">
        <v>4.4</v>
      </c>
      <c r="I8" s="7">
        <v>2444</v>
      </c>
      <c r="J8">
        <v>556</v>
      </c>
      <c r="L8" s="6">
        <v>4.55</v>
      </c>
      <c r="M8" s="7">
        <v>2335</v>
      </c>
      <c r="N8">
        <v>514</v>
      </c>
      <c r="P8" s="6">
        <v>4.71</v>
      </c>
      <c r="Q8" s="7">
        <v>2300</v>
      </c>
      <c r="R8">
        <v>488</v>
      </c>
    </row>
    <row r="9" spans="2:18" ht="15" customHeight="1">
      <c r="B9" t="s">
        <v>8</v>
      </c>
      <c r="C9" t="s">
        <v>9</v>
      </c>
      <c r="D9" s="6">
        <v>7.06</v>
      </c>
      <c r="E9" s="7">
        <v>3539</v>
      </c>
      <c r="F9">
        <v>501</v>
      </c>
      <c r="H9" s="6">
        <v>6.69</v>
      </c>
      <c r="I9" s="7">
        <v>3449</v>
      </c>
      <c r="J9">
        <v>516</v>
      </c>
      <c r="L9" s="6">
        <v>6.46</v>
      </c>
      <c r="M9" s="7">
        <v>3386</v>
      </c>
      <c r="N9">
        <v>524</v>
      </c>
      <c r="P9" s="6">
        <v>6.35</v>
      </c>
      <c r="Q9" s="7">
        <v>3511</v>
      </c>
      <c r="R9">
        <v>553</v>
      </c>
    </row>
    <row r="10" spans="3:18" ht="15" customHeight="1">
      <c r="C10" t="s">
        <v>10</v>
      </c>
      <c r="D10" s="6">
        <v>0</v>
      </c>
      <c r="E10">
        <v>0</v>
      </c>
      <c r="F10" s="1" t="s">
        <v>15</v>
      </c>
      <c r="H10" s="6">
        <v>0.15</v>
      </c>
      <c r="I10">
        <v>156</v>
      </c>
      <c r="J10" s="7">
        <v>1040</v>
      </c>
      <c r="K10" s="7"/>
      <c r="L10" s="6">
        <v>0.13</v>
      </c>
      <c r="M10">
        <v>72</v>
      </c>
      <c r="N10">
        <v>571</v>
      </c>
      <c r="P10" s="6">
        <v>0.15</v>
      </c>
      <c r="Q10" s="7">
        <v>81</v>
      </c>
      <c r="R10">
        <v>540</v>
      </c>
    </row>
    <row r="11" spans="3:18" ht="15" customHeight="1">
      <c r="C11" t="s">
        <v>11</v>
      </c>
      <c r="D11" s="6">
        <v>0.07</v>
      </c>
      <c r="E11">
        <v>49</v>
      </c>
      <c r="F11">
        <v>741</v>
      </c>
      <c r="H11" s="6">
        <v>1.02</v>
      </c>
      <c r="I11">
        <v>236</v>
      </c>
      <c r="J11">
        <v>233</v>
      </c>
      <c r="L11" s="6">
        <v>0.98</v>
      </c>
      <c r="M11">
        <v>313</v>
      </c>
      <c r="N11">
        <v>318</v>
      </c>
      <c r="P11" s="6">
        <v>0.8</v>
      </c>
      <c r="Q11" s="7">
        <v>348</v>
      </c>
      <c r="R11">
        <v>434</v>
      </c>
    </row>
    <row r="12" spans="3:18" ht="15" customHeight="1">
      <c r="C12" t="s">
        <v>12</v>
      </c>
      <c r="D12" s="6">
        <v>0.75</v>
      </c>
      <c r="E12">
        <v>253</v>
      </c>
      <c r="F12">
        <v>337</v>
      </c>
      <c r="H12" s="6">
        <v>2.85</v>
      </c>
      <c r="I12" s="7">
        <v>1350</v>
      </c>
      <c r="J12">
        <v>474</v>
      </c>
      <c r="L12" s="6">
        <v>2.85</v>
      </c>
      <c r="M12" s="7">
        <v>1321</v>
      </c>
      <c r="N12">
        <v>464</v>
      </c>
      <c r="P12" s="6">
        <v>2.85</v>
      </c>
      <c r="Q12" s="7">
        <v>1716</v>
      </c>
      <c r="R12">
        <v>602</v>
      </c>
    </row>
    <row r="13" spans="3:18" ht="15" customHeight="1">
      <c r="C13" t="s">
        <v>13</v>
      </c>
      <c r="D13" s="6">
        <v>0.33</v>
      </c>
      <c r="E13">
        <v>179</v>
      </c>
      <c r="F13">
        <v>537</v>
      </c>
      <c r="H13" s="6">
        <v>1.05</v>
      </c>
      <c r="I13">
        <v>583</v>
      </c>
      <c r="J13">
        <v>556</v>
      </c>
      <c r="L13" s="6">
        <v>1.05</v>
      </c>
      <c r="M13">
        <v>624</v>
      </c>
      <c r="N13">
        <v>596</v>
      </c>
      <c r="P13" s="6">
        <v>0.98</v>
      </c>
      <c r="Q13" s="7">
        <v>556</v>
      </c>
      <c r="R13">
        <v>566</v>
      </c>
    </row>
    <row r="14" spans="3:18" ht="15" customHeight="1">
      <c r="C14" t="s">
        <v>180</v>
      </c>
      <c r="D14" s="6">
        <v>0</v>
      </c>
      <c r="E14">
        <v>0</v>
      </c>
      <c r="F14" s="1" t="s">
        <v>15</v>
      </c>
      <c r="H14" s="6">
        <v>0</v>
      </c>
      <c r="I14">
        <v>0</v>
      </c>
      <c r="J14" s="1" t="s">
        <v>15</v>
      </c>
      <c r="L14" s="6">
        <v>0</v>
      </c>
      <c r="M14">
        <v>0</v>
      </c>
      <c r="N14" s="1" t="s">
        <v>15</v>
      </c>
      <c r="P14" s="6">
        <v>0</v>
      </c>
      <c r="Q14">
        <v>0</v>
      </c>
      <c r="R14" s="1" t="s">
        <v>15</v>
      </c>
    </row>
    <row r="15" spans="3:18" ht="15" customHeight="1">
      <c r="C15" t="s">
        <v>14</v>
      </c>
      <c r="D15" s="6">
        <v>0.35</v>
      </c>
      <c r="E15">
        <v>155</v>
      </c>
      <c r="F15">
        <v>444</v>
      </c>
      <c r="H15" s="6">
        <v>1.58</v>
      </c>
      <c r="I15">
        <v>693</v>
      </c>
      <c r="J15">
        <v>438</v>
      </c>
      <c r="L15" s="6">
        <v>1.57</v>
      </c>
      <c r="M15">
        <v>558</v>
      </c>
      <c r="N15">
        <v>356</v>
      </c>
      <c r="P15" s="6">
        <v>1.53</v>
      </c>
      <c r="Q15" s="7">
        <v>602</v>
      </c>
      <c r="R15">
        <v>393</v>
      </c>
    </row>
    <row r="16" spans="3:18" ht="15" customHeight="1">
      <c r="C16" t="s">
        <v>16</v>
      </c>
      <c r="D16" s="6">
        <v>12.74</v>
      </c>
      <c r="E16" s="7">
        <v>6499</v>
      </c>
      <c r="F16">
        <v>510</v>
      </c>
      <c r="H16" s="6">
        <v>17.73</v>
      </c>
      <c r="I16" s="7">
        <v>8911</v>
      </c>
      <c r="J16">
        <v>502</v>
      </c>
      <c r="L16" s="6">
        <v>17.58</v>
      </c>
      <c r="M16" s="7">
        <v>8609</v>
      </c>
      <c r="N16">
        <v>490</v>
      </c>
      <c r="P16" s="6">
        <v>17.37</v>
      </c>
      <c r="Q16" s="7">
        <v>9114</v>
      </c>
      <c r="R16">
        <v>525</v>
      </c>
    </row>
    <row r="17" spans="10:18" ht="15" customHeight="1">
      <c r="J17" s="7"/>
      <c r="M17" s="7"/>
      <c r="N17" s="7"/>
      <c r="Q17" s="7"/>
      <c r="R17" s="7"/>
    </row>
    <row r="18" spans="2:18" ht="15" customHeight="1">
      <c r="B18" t="s">
        <v>17</v>
      </c>
      <c r="C18" t="s">
        <v>18</v>
      </c>
      <c r="D18" s="6">
        <v>0.2</v>
      </c>
      <c r="E18">
        <v>170</v>
      </c>
      <c r="F18">
        <v>848</v>
      </c>
      <c r="H18" s="6">
        <v>0.4</v>
      </c>
      <c r="I18">
        <v>447</v>
      </c>
      <c r="J18" s="7">
        <v>1117</v>
      </c>
      <c r="K18" s="7"/>
      <c r="L18" s="6">
        <v>0.4</v>
      </c>
      <c r="M18">
        <v>408</v>
      </c>
      <c r="N18" s="7">
        <v>1015</v>
      </c>
      <c r="O18" s="7"/>
      <c r="P18" s="6">
        <v>0.4</v>
      </c>
      <c r="Q18" s="7">
        <v>441</v>
      </c>
      <c r="R18" s="7">
        <v>1097</v>
      </c>
    </row>
    <row r="19" spans="2:18" ht="15" customHeight="1">
      <c r="B19" t="s">
        <v>19</v>
      </c>
      <c r="C19" t="s">
        <v>20</v>
      </c>
      <c r="D19" s="6">
        <v>4.43</v>
      </c>
      <c r="E19" s="7">
        <v>3228</v>
      </c>
      <c r="F19">
        <v>728</v>
      </c>
      <c r="H19" s="6">
        <v>14.58</v>
      </c>
      <c r="I19" s="7">
        <v>9882</v>
      </c>
      <c r="J19">
        <v>678</v>
      </c>
      <c r="L19" s="6">
        <v>13.92</v>
      </c>
      <c r="M19" s="7">
        <v>9594</v>
      </c>
      <c r="N19">
        <v>689</v>
      </c>
      <c r="P19" s="6">
        <v>14.49</v>
      </c>
      <c r="Q19" s="7">
        <v>9444</v>
      </c>
      <c r="R19">
        <v>652</v>
      </c>
    </row>
    <row r="20" spans="3:19" ht="15" customHeight="1">
      <c r="C20" t="s">
        <v>21</v>
      </c>
      <c r="D20" s="6">
        <v>0</v>
      </c>
      <c r="E20">
        <v>0</v>
      </c>
      <c r="F20" s="1" t="s">
        <v>15</v>
      </c>
      <c r="H20" s="6">
        <v>1.05</v>
      </c>
      <c r="I20">
        <v>397</v>
      </c>
      <c r="J20">
        <v>377</v>
      </c>
      <c r="L20" s="6">
        <v>0.47</v>
      </c>
      <c r="M20">
        <v>140</v>
      </c>
      <c r="N20">
        <v>301</v>
      </c>
      <c r="P20" s="6">
        <v>0.33</v>
      </c>
      <c r="Q20" s="7">
        <v>616</v>
      </c>
      <c r="R20" s="7">
        <v>1850</v>
      </c>
      <c r="S20" s="7"/>
    </row>
    <row r="21" spans="3:18" ht="15" customHeight="1">
      <c r="C21" t="s">
        <v>22</v>
      </c>
      <c r="D21" s="6">
        <v>0.26</v>
      </c>
      <c r="E21">
        <v>71</v>
      </c>
      <c r="F21">
        <v>273</v>
      </c>
      <c r="H21" s="6">
        <v>2.41</v>
      </c>
      <c r="I21">
        <v>848</v>
      </c>
      <c r="J21">
        <v>352</v>
      </c>
      <c r="L21" s="6">
        <v>1.97</v>
      </c>
      <c r="M21">
        <v>850</v>
      </c>
      <c r="N21">
        <v>430</v>
      </c>
      <c r="P21" s="6">
        <v>2.65</v>
      </c>
      <c r="Q21" s="7">
        <v>912</v>
      </c>
      <c r="R21">
        <v>344</v>
      </c>
    </row>
    <row r="22" spans="3:18" ht="15" customHeight="1">
      <c r="C22" t="s">
        <v>23</v>
      </c>
      <c r="D22" s="6">
        <v>1.7</v>
      </c>
      <c r="E22">
        <v>501</v>
      </c>
      <c r="F22">
        <v>294</v>
      </c>
      <c r="H22" s="6">
        <v>5.74</v>
      </c>
      <c r="I22" s="7">
        <v>1625</v>
      </c>
      <c r="J22">
        <v>283</v>
      </c>
      <c r="L22" s="6">
        <v>5.68</v>
      </c>
      <c r="M22" s="7">
        <v>1700</v>
      </c>
      <c r="N22">
        <v>299</v>
      </c>
      <c r="P22" s="6">
        <v>4.85</v>
      </c>
      <c r="Q22" s="7">
        <v>1189</v>
      </c>
      <c r="R22">
        <v>245</v>
      </c>
    </row>
    <row r="23" spans="3:18" ht="15" customHeight="1">
      <c r="C23" t="s">
        <v>155</v>
      </c>
      <c r="D23" s="6">
        <v>1.31</v>
      </c>
      <c r="E23">
        <v>900</v>
      </c>
      <c r="F23">
        <v>688</v>
      </c>
      <c r="H23" s="6">
        <v>2.72</v>
      </c>
      <c r="I23" s="7">
        <v>1872</v>
      </c>
      <c r="J23">
        <v>688</v>
      </c>
      <c r="L23" s="6">
        <v>2.81</v>
      </c>
      <c r="M23" s="7">
        <v>1833</v>
      </c>
      <c r="N23">
        <v>652</v>
      </c>
      <c r="P23" s="6">
        <v>1.96</v>
      </c>
      <c r="Q23" s="7">
        <v>990</v>
      </c>
      <c r="R23">
        <v>505</v>
      </c>
    </row>
    <row r="24" spans="3:19" ht="15" customHeight="1">
      <c r="C24" t="s">
        <v>182</v>
      </c>
      <c r="D24" s="6">
        <v>1.69</v>
      </c>
      <c r="E24" s="7">
        <v>1518</v>
      </c>
      <c r="F24">
        <v>899</v>
      </c>
      <c r="H24" s="6">
        <v>2.98</v>
      </c>
      <c r="I24" s="7">
        <v>2173</v>
      </c>
      <c r="J24">
        <v>730</v>
      </c>
      <c r="L24" s="6">
        <v>2.15</v>
      </c>
      <c r="M24" s="7">
        <v>1102</v>
      </c>
      <c r="N24">
        <v>512</v>
      </c>
      <c r="P24" s="6">
        <v>2.36</v>
      </c>
      <c r="Q24" s="7">
        <v>926</v>
      </c>
      <c r="R24">
        <v>393</v>
      </c>
      <c r="S24" s="7"/>
    </row>
    <row r="25" spans="3:19" ht="15" customHeight="1">
      <c r="C25" t="s">
        <v>25</v>
      </c>
      <c r="D25" s="6">
        <v>0.9</v>
      </c>
      <c r="E25">
        <v>573</v>
      </c>
      <c r="F25">
        <v>635</v>
      </c>
      <c r="H25" s="6">
        <v>0.9</v>
      </c>
      <c r="I25">
        <v>608</v>
      </c>
      <c r="J25">
        <v>673</v>
      </c>
      <c r="L25" s="6">
        <v>0.9</v>
      </c>
      <c r="M25">
        <v>598</v>
      </c>
      <c r="N25">
        <v>662</v>
      </c>
      <c r="P25" s="6">
        <v>0.9</v>
      </c>
      <c r="Q25" s="7">
        <v>680</v>
      </c>
      <c r="R25">
        <v>752</v>
      </c>
      <c r="S25" s="7"/>
    </row>
    <row r="26" spans="3:18" ht="15" customHeight="1">
      <c r="C26" t="s">
        <v>156</v>
      </c>
      <c r="D26" s="6">
        <v>0.52</v>
      </c>
      <c r="E26">
        <v>339</v>
      </c>
      <c r="F26">
        <v>655</v>
      </c>
      <c r="H26" s="6">
        <v>3.06</v>
      </c>
      <c r="I26" s="7">
        <v>1678</v>
      </c>
      <c r="J26">
        <v>548</v>
      </c>
      <c r="L26" s="6">
        <v>3.06</v>
      </c>
      <c r="M26" s="7">
        <v>1960</v>
      </c>
      <c r="N26">
        <v>640</v>
      </c>
      <c r="P26" s="6">
        <v>2.64</v>
      </c>
      <c r="Q26" s="7">
        <v>1403</v>
      </c>
      <c r="R26">
        <v>531</v>
      </c>
    </row>
    <row r="27" spans="3:18" ht="15" customHeight="1">
      <c r="C27" t="s">
        <v>26</v>
      </c>
      <c r="D27" s="6">
        <v>0.61</v>
      </c>
      <c r="E27">
        <v>478</v>
      </c>
      <c r="F27">
        <v>785</v>
      </c>
      <c r="H27" s="6">
        <v>1.42</v>
      </c>
      <c r="I27">
        <v>982</v>
      </c>
      <c r="J27">
        <v>692</v>
      </c>
      <c r="L27" s="6">
        <v>1.63</v>
      </c>
      <c r="M27" s="7">
        <v>1053</v>
      </c>
      <c r="N27">
        <v>648</v>
      </c>
      <c r="P27" s="6">
        <v>1.43</v>
      </c>
      <c r="Q27" s="7">
        <v>1036</v>
      </c>
      <c r="R27">
        <v>727</v>
      </c>
    </row>
    <row r="28" spans="3:19" ht="15" customHeight="1">
      <c r="C28" t="s">
        <v>28</v>
      </c>
      <c r="D28" s="6">
        <v>0</v>
      </c>
      <c r="E28">
        <v>0</v>
      </c>
      <c r="F28" s="1" t="s">
        <v>15</v>
      </c>
      <c r="H28" s="6">
        <v>2.04</v>
      </c>
      <c r="I28">
        <v>944</v>
      </c>
      <c r="J28">
        <v>464</v>
      </c>
      <c r="L28" s="6">
        <v>1.86</v>
      </c>
      <c r="M28">
        <v>995</v>
      </c>
      <c r="N28">
        <v>534</v>
      </c>
      <c r="P28" s="6">
        <v>1.76</v>
      </c>
      <c r="Q28" s="7">
        <v>935</v>
      </c>
      <c r="R28">
        <v>530</v>
      </c>
      <c r="S28" s="21"/>
    </row>
    <row r="29" spans="3:20" ht="15" customHeight="1">
      <c r="C29" t="s">
        <v>29</v>
      </c>
      <c r="D29" s="33">
        <v>4</v>
      </c>
      <c r="E29" s="7">
        <v>2610</v>
      </c>
      <c r="F29" s="36">
        <f>+E29/D29</f>
        <v>652.5</v>
      </c>
      <c r="H29" s="33">
        <v>8</v>
      </c>
      <c r="I29" s="7">
        <v>5076</v>
      </c>
      <c r="J29" s="36">
        <f>+I29/H29</f>
        <v>634.5</v>
      </c>
      <c r="L29" s="33">
        <v>3.5</v>
      </c>
      <c r="M29" s="7">
        <v>2398</v>
      </c>
      <c r="N29" s="36">
        <f>+M29/L29</f>
        <v>685.1428571428571</v>
      </c>
      <c r="P29" s="33">
        <v>4</v>
      </c>
      <c r="Q29" s="7">
        <v>2613</v>
      </c>
      <c r="R29" s="36">
        <f>+Q29/P29</f>
        <v>653.25</v>
      </c>
      <c r="S29" s="33">
        <f>+(D29+H29+L29+P29)/3</f>
        <v>6.5</v>
      </c>
      <c r="T29" s="34" t="s">
        <v>208</v>
      </c>
    </row>
    <row r="30" spans="3:18" ht="15" customHeight="1">
      <c r="C30" t="s">
        <v>31</v>
      </c>
      <c r="D30" s="6">
        <v>0</v>
      </c>
      <c r="E30">
        <v>0</v>
      </c>
      <c r="F30" s="1" t="s">
        <v>15</v>
      </c>
      <c r="H30" s="6">
        <v>0</v>
      </c>
      <c r="I30">
        <v>0</v>
      </c>
      <c r="J30" s="1" t="s">
        <v>15</v>
      </c>
      <c r="L30" s="6">
        <v>0</v>
      </c>
      <c r="M30">
        <v>0</v>
      </c>
      <c r="N30" s="1" t="s">
        <v>15</v>
      </c>
      <c r="P30" s="6">
        <v>0</v>
      </c>
      <c r="Q30">
        <v>0</v>
      </c>
      <c r="R30" s="1" t="s">
        <v>15</v>
      </c>
    </row>
    <row r="31" spans="3:18" ht="15" customHeight="1">
      <c r="C31" t="s">
        <v>32</v>
      </c>
      <c r="D31" s="6">
        <v>2.32</v>
      </c>
      <c r="E31" s="7">
        <v>1128</v>
      </c>
      <c r="F31">
        <v>485</v>
      </c>
      <c r="H31" s="6">
        <v>3.59</v>
      </c>
      <c r="I31" s="7">
        <v>2032</v>
      </c>
      <c r="J31">
        <v>565</v>
      </c>
      <c r="L31" s="6">
        <v>3.66</v>
      </c>
      <c r="M31" s="7">
        <v>1968</v>
      </c>
      <c r="N31">
        <v>538</v>
      </c>
      <c r="P31" s="6">
        <v>3.53</v>
      </c>
      <c r="Q31" s="7">
        <v>1760</v>
      </c>
      <c r="R31">
        <v>499</v>
      </c>
    </row>
    <row r="32" spans="3:18" ht="15" customHeight="1">
      <c r="C32" t="s">
        <v>33</v>
      </c>
      <c r="D32" s="6">
        <v>1.63</v>
      </c>
      <c r="E32" s="7">
        <v>520</v>
      </c>
      <c r="F32">
        <v>319</v>
      </c>
      <c r="H32" s="6">
        <v>2.94</v>
      </c>
      <c r="I32" s="7">
        <v>1689</v>
      </c>
      <c r="J32">
        <v>574</v>
      </c>
      <c r="L32" s="6">
        <v>2.87</v>
      </c>
      <c r="M32" s="7">
        <v>1600</v>
      </c>
      <c r="N32">
        <v>557</v>
      </c>
      <c r="P32" s="6">
        <v>2.84</v>
      </c>
      <c r="Q32" s="7">
        <v>1502</v>
      </c>
      <c r="R32">
        <v>528</v>
      </c>
    </row>
    <row r="33" spans="3:18" ht="15" customHeight="1">
      <c r="C33" t="s">
        <v>34</v>
      </c>
      <c r="D33" s="6">
        <v>1.18</v>
      </c>
      <c r="E33" s="7">
        <v>676</v>
      </c>
      <c r="F33">
        <v>573</v>
      </c>
      <c r="H33" s="6">
        <v>4.25</v>
      </c>
      <c r="I33" s="7">
        <v>2068</v>
      </c>
      <c r="J33">
        <v>486</v>
      </c>
      <c r="L33" s="6">
        <v>4.04</v>
      </c>
      <c r="M33" s="7">
        <v>1557</v>
      </c>
      <c r="N33">
        <v>385</v>
      </c>
      <c r="P33" s="6">
        <v>3.85</v>
      </c>
      <c r="Q33" s="7">
        <v>2301</v>
      </c>
      <c r="R33">
        <v>597</v>
      </c>
    </row>
    <row r="34" spans="3:18" ht="15" customHeight="1">
      <c r="C34" t="s">
        <v>196</v>
      </c>
      <c r="D34" s="6">
        <v>0</v>
      </c>
      <c r="E34">
        <v>0</v>
      </c>
      <c r="F34" s="1" t="s">
        <v>15</v>
      </c>
      <c r="H34" s="6">
        <v>0</v>
      </c>
      <c r="I34">
        <v>0</v>
      </c>
      <c r="J34" s="1" t="s">
        <v>15</v>
      </c>
      <c r="L34" s="6">
        <v>0</v>
      </c>
      <c r="M34">
        <v>0</v>
      </c>
      <c r="N34" s="1" t="s">
        <v>15</v>
      </c>
      <c r="P34" s="6">
        <v>0</v>
      </c>
      <c r="Q34">
        <v>0</v>
      </c>
      <c r="R34" s="1" t="s">
        <v>15</v>
      </c>
    </row>
    <row r="35" spans="3:20" ht="15" customHeight="1">
      <c r="C35" t="s">
        <v>16</v>
      </c>
      <c r="D35" s="33">
        <f>SUM(D18:D34)</f>
        <v>20.749999999999996</v>
      </c>
      <c r="E35" s="7">
        <v>12711</v>
      </c>
      <c r="F35" s="36">
        <f>+E35/D35</f>
        <v>612.5783132530122</v>
      </c>
      <c r="H35" s="33">
        <f>SUM(H18:H34)</f>
        <v>56.08</v>
      </c>
      <c r="I35" s="7">
        <v>32321</v>
      </c>
      <c r="J35" s="36">
        <f>+I35/H35</f>
        <v>576.3373751783167</v>
      </c>
      <c r="L35" s="33">
        <f>SUM(L18:L34)</f>
        <v>48.91999999999999</v>
      </c>
      <c r="M35" s="7">
        <v>27754</v>
      </c>
      <c r="N35" s="36">
        <f>+M35/L35</f>
        <v>567.334423548651</v>
      </c>
      <c r="P35" s="33">
        <f>SUM(P18:P34)</f>
        <v>47.99</v>
      </c>
      <c r="Q35" s="7">
        <v>26748</v>
      </c>
      <c r="R35" s="36">
        <f>+Q35/P35</f>
        <v>557.3661179412377</v>
      </c>
      <c r="S35" s="33">
        <f>(+H35+L35+P35+D35)/3</f>
        <v>57.91333333333333</v>
      </c>
      <c r="T35" s="34" t="s">
        <v>207</v>
      </c>
    </row>
    <row r="36" spans="10:18" ht="15" customHeight="1">
      <c r="J36" s="7"/>
      <c r="M36" s="7"/>
      <c r="N36" s="7"/>
      <c r="Q36" s="7"/>
      <c r="R36" s="7"/>
    </row>
    <row r="37" spans="2:18" ht="15" customHeight="1">
      <c r="B37" t="s">
        <v>35</v>
      </c>
      <c r="C37" t="s">
        <v>36</v>
      </c>
      <c r="D37" s="6">
        <v>3.7</v>
      </c>
      <c r="E37" s="7">
        <v>2081</v>
      </c>
      <c r="F37">
        <v>563</v>
      </c>
      <c r="H37" s="6">
        <v>8.37</v>
      </c>
      <c r="I37" s="7">
        <v>4150</v>
      </c>
      <c r="J37">
        <v>496</v>
      </c>
      <c r="L37" s="6">
        <v>7.82</v>
      </c>
      <c r="M37" s="7">
        <v>4124</v>
      </c>
      <c r="N37">
        <v>527</v>
      </c>
      <c r="P37" s="6">
        <v>7.98</v>
      </c>
      <c r="Q37" s="7">
        <v>3958</v>
      </c>
      <c r="R37">
        <v>496</v>
      </c>
    </row>
    <row r="38" spans="2:18" ht="15" customHeight="1">
      <c r="B38" t="s">
        <v>37</v>
      </c>
      <c r="C38" t="s">
        <v>38</v>
      </c>
      <c r="D38" s="6">
        <v>0</v>
      </c>
      <c r="E38">
        <v>0</v>
      </c>
      <c r="F38" s="1" t="s">
        <v>15</v>
      </c>
      <c r="H38" s="6">
        <v>0</v>
      </c>
      <c r="I38">
        <v>0</v>
      </c>
      <c r="J38" s="1" t="s">
        <v>15</v>
      </c>
      <c r="L38" s="6">
        <v>0.15</v>
      </c>
      <c r="M38" s="7">
        <v>32</v>
      </c>
      <c r="N38">
        <v>213</v>
      </c>
      <c r="P38" s="6">
        <v>0.15</v>
      </c>
      <c r="Q38" s="7">
        <v>84</v>
      </c>
      <c r="R38">
        <v>560</v>
      </c>
    </row>
    <row r="39" spans="3:18" ht="15" customHeight="1">
      <c r="C39" t="s">
        <v>39</v>
      </c>
      <c r="D39" s="6">
        <v>2.99</v>
      </c>
      <c r="E39" s="7">
        <v>1713</v>
      </c>
      <c r="F39">
        <v>574</v>
      </c>
      <c r="H39" s="6">
        <v>4.19</v>
      </c>
      <c r="I39" s="7">
        <v>2881</v>
      </c>
      <c r="J39">
        <v>688</v>
      </c>
      <c r="L39" s="6">
        <v>4.63</v>
      </c>
      <c r="M39" s="7">
        <v>2657</v>
      </c>
      <c r="N39">
        <v>574</v>
      </c>
      <c r="P39" s="6">
        <v>4.84</v>
      </c>
      <c r="Q39" s="7">
        <v>2999</v>
      </c>
      <c r="R39">
        <v>619</v>
      </c>
    </row>
    <row r="40" spans="3:19" ht="15" customHeight="1">
      <c r="C40" t="s">
        <v>41</v>
      </c>
      <c r="D40" s="6">
        <v>1.23</v>
      </c>
      <c r="E40">
        <v>695</v>
      </c>
      <c r="F40">
        <v>564</v>
      </c>
      <c r="H40" s="6">
        <v>3.73</v>
      </c>
      <c r="I40" s="7">
        <v>1885</v>
      </c>
      <c r="J40">
        <v>505</v>
      </c>
      <c r="L40" s="6">
        <v>3.43</v>
      </c>
      <c r="M40" s="7">
        <v>1907</v>
      </c>
      <c r="N40">
        <v>556</v>
      </c>
      <c r="P40" s="6">
        <v>3.65</v>
      </c>
      <c r="Q40" s="7">
        <v>1970</v>
      </c>
      <c r="R40">
        <v>540</v>
      </c>
      <c r="S40" s="7"/>
    </row>
    <row r="41" spans="3:18" ht="15" customHeight="1">
      <c r="C41" t="s">
        <v>42</v>
      </c>
      <c r="D41" s="6">
        <v>1.23</v>
      </c>
      <c r="E41">
        <v>647</v>
      </c>
      <c r="F41">
        <v>524</v>
      </c>
      <c r="H41" s="6">
        <v>3.41</v>
      </c>
      <c r="I41" s="7">
        <v>2117</v>
      </c>
      <c r="J41">
        <v>621</v>
      </c>
      <c r="L41" s="6">
        <v>3.78</v>
      </c>
      <c r="M41" s="7">
        <v>1906</v>
      </c>
      <c r="N41">
        <v>505</v>
      </c>
      <c r="P41" s="6">
        <v>3.71</v>
      </c>
      <c r="Q41" s="7">
        <v>2144</v>
      </c>
      <c r="R41">
        <v>578</v>
      </c>
    </row>
    <row r="42" spans="3:19" ht="15" customHeight="1">
      <c r="C42" t="s">
        <v>43</v>
      </c>
      <c r="D42" s="6">
        <v>2</v>
      </c>
      <c r="E42" s="7">
        <v>1383</v>
      </c>
      <c r="F42">
        <v>692</v>
      </c>
      <c r="H42" s="6">
        <v>5.18</v>
      </c>
      <c r="I42" s="7">
        <v>3703</v>
      </c>
      <c r="J42">
        <v>714</v>
      </c>
      <c r="L42" s="6">
        <v>4.18</v>
      </c>
      <c r="M42" s="7">
        <v>2998</v>
      </c>
      <c r="N42">
        <v>717</v>
      </c>
      <c r="P42" s="6">
        <v>3.81</v>
      </c>
      <c r="Q42" s="7">
        <v>2686</v>
      </c>
      <c r="R42">
        <v>704</v>
      </c>
      <c r="S42" s="7"/>
    </row>
    <row r="43" spans="3:19" ht="15" customHeight="1">
      <c r="C43" t="s">
        <v>44</v>
      </c>
      <c r="D43" s="6">
        <v>0</v>
      </c>
      <c r="E43">
        <v>0</v>
      </c>
      <c r="F43" s="1" t="s">
        <v>15</v>
      </c>
      <c r="H43" s="6">
        <v>0</v>
      </c>
      <c r="I43">
        <v>0</v>
      </c>
      <c r="J43" s="1" t="s">
        <v>15</v>
      </c>
      <c r="L43" s="6">
        <v>0</v>
      </c>
      <c r="M43">
        <v>0</v>
      </c>
      <c r="N43" s="1" t="s">
        <v>15</v>
      </c>
      <c r="P43" s="6">
        <v>0</v>
      </c>
      <c r="Q43">
        <v>0</v>
      </c>
      <c r="R43" s="1" t="s">
        <v>15</v>
      </c>
      <c r="S43" s="14"/>
    </row>
    <row r="44" spans="3:18" ht="15" customHeight="1">
      <c r="C44" t="s">
        <v>45</v>
      </c>
      <c r="D44" s="6">
        <v>1.2</v>
      </c>
      <c r="E44">
        <v>747</v>
      </c>
      <c r="F44">
        <v>621</v>
      </c>
      <c r="H44" s="6">
        <v>3.75</v>
      </c>
      <c r="I44" s="7">
        <v>1932</v>
      </c>
      <c r="J44">
        <v>515</v>
      </c>
      <c r="L44" s="6">
        <v>2.83</v>
      </c>
      <c r="M44" s="7">
        <v>1474</v>
      </c>
      <c r="N44">
        <v>520</v>
      </c>
      <c r="P44" s="6">
        <v>3.9</v>
      </c>
      <c r="Q44" s="7">
        <v>1749</v>
      </c>
      <c r="R44">
        <v>448</v>
      </c>
    </row>
    <row r="45" spans="3:19" ht="15" customHeight="1">
      <c r="C45" t="s">
        <v>46</v>
      </c>
      <c r="D45" s="6">
        <v>2.7</v>
      </c>
      <c r="E45" s="7">
        <v>1703</v>
      </c>
      <c r="F45">
        <v>631</v>
      </c>
      <c r="H45" s="6">
        <v>5.7</v>
      </c>
      <c r="I45" s="7">
        <v>3576</v>
      </c>
      <c r="J45">
        <v>627</v>
      </c>
      <c r="L45" s="6">
        <v>6</v>
      </c>
      <c r="M45" s="7">
        <v>3728</v>
      </c>
      <c r="N45">
        <v>621</v>
      </c>
      <c r="P45" s="6">
        <v>5.17</v>
      </c>
      <c r="Q45" s="7">
        <v>3028</v>
      </c>
      <c r="R45">
        <v>586</v>
      </c>
      <c r="S45" s="7"/>
    </row>
    <row r="46" spans="3:19" ht="15" customHeight="1">
      <c r="C46" t="s">
        <v>183</v>
      </c>
      <c r="D46" s="6">
        <v>0</v>
      </c>
      <c r="E46">
        <v>0</v>
      </c>
      <c r="F46" s="1" t="s">
        <v>15</v>
      </c>
      <c r="H46" s="6">
        <v>0</v>
      </c>
      <c r="I46">
        <v>8</v>
      </c>
      <c r="J46" s="1" t="s">
        <v>15</v>
      </c>
      <c r="L46" s="6">
        <v>0</v>
      </c>
      <c r="M46">
        <v>12</v>
      </c>
      <c r="N46" s="1" t="s">
        <v>15</v>
      </c>
      <c r="P46" s="6">
        <v>0</v>
      </c>
      <c r="Q46" s="7">
        <v>25</v>
      </c>
      <c r="R46" s="1" t="s">
        <v>15</v>
      </c>
      <c r="S46" s="7"/>
    </row>
    <row r="47" spans="2:19" ht="15" customHeight="1">
      <c r="B47" t="s">
        <v>35</v>
      </c>
      <c r="C47" t="s">
        <v>47</v>
      </c>
      <c r="D47" s="6">
        <v>1.87</v>
      </c>
      <c r="E47" s="7">
        <v>1083</v>
      </c>
      <c r="F47">
        <v>580</v>
      </c>
      <c r="H47" s="6">
        <v>2.87</v>
      </c>
      <c r="I47" s="7">
        <v>2119</v>
      </c>
      <c r="J47">
        <v>739</v>
      </c>
      <c r="L47" s="6">
        <v>3.2</v>
      </c>
      <c r="M47" s="7">
        <v>1836</v>
      </c>
      <c r="N47">
        <v>574</v>
      </c>
      <c r="P47" s="6">
        <v>3.2</v>
      </c>
      <c r="Q47" s="7">
        <v>2136</v>
      </c>
      <c r="R47">
        <v>668</v>
      </c>
      <c r="S47" s="7"/>
    </row>
    <row r="48" spans="2:19" ht="15" customHeight="1">
      <c r="B48" t="s">
        <v>37</v>
      </c>
      <c r="C48" t="s">
        <v>48</v>
      </c>
      <c r="D48" s="6">
        <v>1</v>
      </c>
      <c r="E48">
        <v>679</v>
      </c>
      <c r="F48">
        <v>679</v>
      </c>
      <c r="H48" s="6">
        <v>3.42</v>
      </c>
      <c r="I48" s="7">
        <v>2078</v>
      </c>
      <c r="J48">
        <v>608</v>
      </c>
      <c r="L48" s="6">
        <v>2.81</v>
      </c>
      <c r="M48" s="7">
        <v>1751</v>
      </c>
      <c r="N48">
        <v>622</v>
      </c>
      <c r="P48" s="6">
        <v>2.85</v>
      </c>
      <c r="Q48" s="7">
        <v>1821</v>
      </c>
      <c r="R48">
        <v>640</v>
      </c>
      <c r="S48" s="7"/>
    </row>
    <row r="49" spans="2:18" ht="15" customHeight="1">
      <c r="B49" t="s">
        <v>135</v>
      </c>
      <c r="C49" t="s">
        <v>49</v>
      </c>
      <c r="D49" s="6">
        <v>3.95</v>
      </c>
      <c r="E49" s="7">
        <v>2727</v>
      </c>
      <c r="F49">
        <v>690</v>
      </c>
      <c r="H49" s="6">
        <v>6.97</v>
      </c>
      <c r="I49" s="7">
        <v>5020</v>
      </c>
      <c r="J49">
        <v>721</v>
      </c>
      <c r="L49" s="6">
        <v>5.31</v>
      </c>
      <c r="M49" s="7">
        <v>3919</v>
      </c>
      <c r="N49">
        <v>738</v>
      </c>
      <c r="P49" s="6">
        <v>6.01</v>
      </c>
      <c r="Q49" s="7">
        <v>4522</v>
      </c>
      <c r="R49">
        <v>752</v>
      </c>
    </row>
    <row r="50" spans="3:18" ht="15" customHeight="1">
      <c r="C50" t="s">
        <v>50</v>
      </c>
      <c r="D50" s="6">
        <v>0</v>
      </c>
      <c r="E50">
        <v>0</v>
      </c>
      <c r="F50" s="1" t="s">
        <v>15</v>
      </c>
      <c r="H50" s="6">
        <v>1.07</v>
      </c>
      <c r="I50">
        <v>536</v>
      </c>
      <c r="J50">
        <v>502</v>
      </c>
      <c r="L50" s="6">
        <v>0</v>
      </c>
      <c r="M50">
        <v>0</v>
      </c>
      <c r="N50" s="1" t="s">
        <v>15</v>
      </c>
      <c r="P50" s="6">
        <v>0.53</v>
      </c>
      <c r="Q50" s="7">
        <v>216</v>
      </c>
      <c r="R50">
        <v>404</v>
      </c>
    </row>
    <row r="51" spans="3:18" ht="15" customHeight="1">
      <c r="C51" t="s">
        <v>51</v>
      </c>
      <c r="D51" s="6">
        <v>0</v>
      </c>
      <c r="E51">
        <v>0</v>
      </c>
      <c r="F51" s="1" t="s">
        <v>15</v>
      </c>
      <c r="H51" s="6">
        <v>0.33</v>
      </c>
      <c r="I51">
        <v>232</v>
      </c>
      <c r="J51">
        <v>696</v>
      </c>
      <c r="L51" s="6">
        <v>0</v>
      </c>
      <c r="M51">
        <v>22</v>
      </c>
      <c r="N51" s="1" t="s">
        <v>15</v>
      </c>
      <c r="P51" s="6">
        <v>0</v>
      </c>
      <c r="Q51" s="7">
        <v>16</v>
      </c>
      <c r="R51" s="1" t="s">
        <v>15</v>
      </c>
    </row>
    <row r="52" spans="3:18" ht="15" customHeight="1">
      <c r="C52" t="s">
        <v>52</v>
      </c>
      <c r="D52" s="6">
        <v>2.05</v>
      </c>
      <c r="E52" s="7">
        <v>1369</v>
      </c>
      <c r="F52">
        <v>668</v>
      </c>
      <c r="H52" s="6">
        <v>4.1</v>
      </c>
      <c r="I52" s="7">
        <v>2577</v>
      </c>
      <c r="J52">
        <v>629</v>
      </c>
      <c r="L52" s="6">
        <v>3.62</v>
      </c>
      <c r="M52" s="7">
        <v>2197</v>
      </c>
      <c r="N52">
        <v>608</v>
      </c>
      <c r="P52" s="6">
        <v>4.35</v>
      </c>
      <c r="Q52" s="7">
        <v>2719</v>
      </c>
      <c r="R52">
        <v>625</v>
      </c>
    </row>
    <row r="53" spans="3:18" ht="15" customHeight="1">
      <c r="C53" t="s">
        <v>53</v>
      </c>
      <c r="D53" s="6">
        <v>0.38</v>
      </c>
      <c r="E53">
        <v>254</v>
      </c>
      <c r="F53">
        <v>672</v>
      </c>
      <c r="H53" s="6">
        <v>2.04</v>
      </c>
      <c r="I53">
        <v>880</v>
      </c>
      <c r="J53">
        <v>431</v>
      </c>
      <c r="L53" s="6">
        <v>2.24</v>
      </c>
      <c r="M53">
        <v>968</v>
      </c>
      <c r="N53">
        <v>432</v>
      </c>
      <c r="P53" s="6">
        <v>2.5</v>
      </c>
      <c r="Q53" s="7">
        <v>846</v>
      </c>
      <c r="R53">
        <v>339</v>
      </c>
    </row>
    <row r="54" spans="3:18" ht="15" customHeight="1">
      <c r="C54" t="s">
        <v>54</v>
      </c>
      <c r="D54" s="6">
        <v>0.3</v>
      </c>
      <c r="E54">
        <v>222</v>
      </c>
      <c r="F54">
        <v>740</v>
      </c>
      <c r="H54" s="6">
        <v>0.6</v>
      </c>
      <c r="I54">
        <v>428</v>
      </c>
      <c r="J54">
        <v>713</v>
      </c>
      <c r="L54" s="6">
        <v>0.6</v>
      </c>
      <c r="M54">
        <v>401</v>
      </c>
      <c r="N54">
        <v>668</v>
      </c>
      <c r="P54" s="6">
        <v>0.7</v>
      </c>
      <c r="Q54" s="7">
        <v>416</v>
      </c>
      <c r="R54">
        <v>595</v>
      </c>
    </row>
    <row r="55" spans="3:18" ht="15" customHeight="1">
      <c r="C55" t="s">
        <v>16</v>
      </c>
      <c r="D55" s="6">
        <v>24.6</v>
      </c>
      <c r="E55" s="7">
        <v>15301</v>
      </c>
      <c r="F55">
        <v>622</v>
      </c>
      <c r="H55" s="6">
        <v>55.72</v>
      </c>
      <c r="I55" s="7">
        <v>34122</v>
      </c>
      <c r="J55">
        <v>612</v>
      </c>
      <c r="L55" s="6">
        <v>50.46</v>
      </c>
      <c r="M55" s="7">
        <v>29899</v>
      </c>
      <c r="N55">
        <v>593</v>
      </c>
      <c r="P55" s="6">
        <v>53.35</v>
      </c>
      <c r="Q55" s="7">
        <v>31335</v>
      </c>
      <c r="R55">
        <v>587</v>
      </c>
    </row>
    <row r="56" spans="9:18" ht="15" customHeight="1">
      <c r="I56" s="26"/>
      <c r="J56" s="26"/>
      <c r="K56" s="27"/>
      <c r="M56" s="26"/>
      <c r="N56" s="26"/>
      <c r="Q56" s="7"/>
      <c r="R56" s="7"/>
    </row>
    <row r="57" spans="2:18" ht="15" customHeight="1">
      <c r="B57" t="s">
        <v>55</v>
      </c>
      <c r="C57" t="s">
        <v>56</v>
      </c>
      <c r="D57" s="6">
        <v>0.33</v>
      </c>
      <c r="E57">
        <v>58</v>
      </c>
      <c r="F57">
        <v>173</v>
      </c>
      <c r="H57" s="6">
        <v>0.33</v>
      </c>
      <c r="I57">
        <v>144</v>
      </c>
      <c r="J57">
        <v>432</v>
      </c>
      <c r="L57" s="6">
        <v>0.33</v>
      </c>
      <c r="M57">
        <v>112</v>
      </c>
      <c r="N57">
        <v>336</v>
      </c>
      <c r="P57" s="6">
        <v>0.33</v>
      </c>
      <c r="Q57" s="7">
        <v>144</v>
      </c>
      <c r="R57">
        <v>432</v>
      </c>
    </row>
    <row r="58" spans="2:18" ht="15" customHeight="1">
      <c r="B58" t="s">
        <v>57</v>
      </c>
      <c r="C58" t="s">
        <v>184</v>
      </c>
      <c r="D58" s="6">
        <v>0</v>
      </c>
      <c r="E58">
        <v>0</v>
      </c>
      <c r="F58" s="1" t="s">
        <v>15</v>
      </c>
      <c r="H58" s="6">
        <v>0</v>
      </c>
      <c r="I58">
        <v>0</v>
      </c>
      <c r="J58" s="1" t="s">
        <v>15</v>
      </c>
      <c r="K58" s="27"/>
      <c r="L58" s="6">
        <v>0</v>
      </c>
      <c r="M58">
        <v>0</v>
      </c>
      <c r="N58" s="1" t="s">
        <v>15</v>
      </c>
      <c r="P58" s="6">
        <v>0</v>
      </c>
      <c r="Q58">
        <v>0</v>
      </c>
      <c r="R58" s="1" t="s">
        <v>15</v>
      </c>
    </row>
    <row r="59" spans="3:18" ht="15" customHeight="1">
      <c r="C59" t="s">
        <v>58</v>
      </c>
      <c r="D59" s="6">
        <v>0.96</v>
      </c>
      <c r="E59">
        <v>740</v>
      </c>
      <c r="F59">
        <v>770</v>
      </c>
      <c r="H59" s="6">
        <v>2.69</v>
      </c>
      <c r="I59" s="7">
        <v>2088</v>
      </c>
      <c r="J59">
        <v>775</v>
      </c>
      <c r="L59" s="6">
        <v>1.63</v>
      </c>
      <c r="M59" s="7">
        <v>1547</v>
      </c>
      <c r="N59">
        <v>949</v>
      </c>
      <c r="P59" s="6">
        <v>2.15</v>
      </c>
      <c r="Q59" s="7">
        <v>1748</v>
      </c>
      <c r="R59" s="7">
        <v>812</v>
      </c>
    </row>
    <row r="60" spans="3:18" ht="15" customHeight="1">
      <c r="C60" t="s">
        <v>59</v>
      </c>
      <c r="D60" s="6">
        <v>7</v>
      </c>
      <c r="E60" s="7">
        <v>5232</v>
      </c>
      <c r="F60">
        <v>747</v>
      </c>
      <c r="H60" s="6">
        <v>12</v>
      </c>
      <c r="I60" s="7">
        <v>9564</v>
      </c>
      <c r="J60">
        <v>797</v>
      </c>
      <c r="L60" s="6">
        <v>10.32</v>
      </c>
      <c r="M60" s="7">
        <v>8320</v>
      </c>
      <c r="N60">
        <v>806</v>
      </c>
      <c r="P60" s="6">
        <v>10.49</v>
      </c>
      <c r="Q60" s="7">
        <v>8016</v>
      </c>
      <c r="R60" s="7">
        <v>764</v>
      </c>
    </row>
    <row r="61" spans="3:18" ht="15" customHeight="1">
      <c r="C61" t="s">
        <v>60</v>
      </c>
      <c r="D61" s="6">
        <v>2.57</v>
      </c>
      <c r="E61" s="7">
        <v>1567</v>
      </c>
      <c r="F61">
        <v>609</v>
      </c>
      <c r="H61" s="6">
        <v>4.44</v>
      </c>
      <c r="I61" s="7">
        <v>2973</v>
      </c>
      <c r="J61">
        <v>669</v>
      </c>
      <c r="L61" s="6">
        <v>3.78</v>
      </c>
      <c r="M61" s="7">
        <v>2947</v>
      </c>
      <c r="N61">
        <v>780</v>
      </c>
      <c r="P61" s="6">
        <v>3.48</v>
      </c>
      <c r="Q61" s="7">
        <v>2181</v>
      </c>
      <c r="R61">
        <v>627</v>
      </c>
    </row>
    <row r="62" spans="3:18" ht="15" customHeight="1">
      <c r="C62" t="s">
        <v>61</v>
      </c>
      <c r="D62" s="6">
        <v>1.86</v>
      </c>
      <c r="E62" s="7">
        <v>1367</v>
      </c>
      <c r="F62">
        <v>736</v>
      </c>
      <c r="H62" s="6">
        <v>3.27</v>
      </c>
      <c r="I62" s="7">
        <v>2704</v>
      </c>
      <c r="J62">
        <v>826</v>
      </c>
      <c r="L62" s="6">
        <v>2.65</v>
      </c>
      <c r="M62" s="7">
        <v>2036</v>
      </c>
      <c r="N62">
        <v>769</v>
      </c>
      <c r="P62" s="6">
        <v>3.54</v>
      </c>
      <c r="Q62" s="7">
        <v>2624</v>
      </c>
      <c r="R62">
        <v>741</v>
      </c>
    </row>
    <row r="63" spans="3:18" ht="15" customHeight="1">
      <c r="C63" t="s">
        <v>157</v>
      </c>
      <c r="D63" s="6">
        <v>1.73</v>
      </c>
      <c r="E63" s="7">
        <v>1421</v>
      </c>
      <c r="F63">
        <v>821</v>
      </c>
      <c r="H63" s="6">
        <v>0.6</v>
      </c>
      <c r="I63">
        <v>407</v>
      </c>
      <c r="J63">
        <v>680</v>
      </c>
      <c r="L63" s="6">
        <v>0.89</v>
      </c>
      <c r="M63">
        <v>551</v>
      </c>
      <c r="N63">
        <v>618</v>
      </c>
      <c r="P63" s="6">
        <v>0.72</v>
      </c>
      <c r="Q63" s="7">
        <v>460</v>
      </c>
      <c r="R63">
        <v>639</v>
      </c>
    </row>
    <row r="64" spans="3:18" ht="15" customHeight="1">
      <c r="C64" t="s">
        <v>16</v>
      </c>
      <c r="D64" s="6">
        <v>14.45</v>
      </c>
      <c r="E64" s="7">
        <v>10384</v>
      </c>
      <c r="F64">
        <v>718</v>
      </c>
      <c r="H64" s="6">
        <v>23.34</v>
      </c>
      <c r="I64" s="7">
        <v>17880</v>
      </c>
      <c r="J64">
        <v>766</v>
      </c>
      <c r="L64" s="6">
        <v>19.6</v>
      </c>
      <c r="M64" s="7">
        <v>15513</v>
      </c>
      <c r="N64">
        <v>791</v>
      </c>
      <c r="P64" s="6">
        <v>20.72</v>
      </c>
      <c r="Q64" s="7">
        <v>15173</v>
      </c>
      <c r="R64" s="7">
        <v>732</v>
      </c>
    </row>
    <row r="65" spans="5:18" ht="15" customHeight="1">
      <c r="E65" s="7"/>
      <c r="I65" s="26"/>
      <c r="J65" s="26"/>
      <c r="K65" s="27"/>
      <c r="M65" s="26"/>
      <c r="N65" s="26"/>
      <c r="R65" s="6"/>
    </row>
    <row r="66" spans="2:20" ht="15" customHeight="1">
      <c r="B66" t="s">
        <v>63</v>
      </c>
      <c r="C66" t="s">
        <v>64</v>
      </c>
      <c r="D66" s="33">
        <v>2.9</v>
      </c>
      <c r="E66" s="7">
        <v>2887</v>
      </c>
      <c r="F66" s="36">
        <f>+E66/D66</f>
        <v>995.5172413793103</v>
      </c>
      <c r="H66" s="33">
        <v>8.5</v>
      </c>
      <c r="I66" s="7">
        <v>8545</v>
      </c>
      <c r="J66" s="36">
        <f>+I66/H66</f>
        <v>1005.2941176470588</v>
      </c>
      <c r="L66" s="33">
        <v>7</v>
      </c>
      <c r="M66" s="7">
        <v>6997</v>
      </c>
      <c r="N66" s="36">
        <f>+M66/L66</f>
        <v>999.5714285714286</v>
      </c>
      <c r="P66" s="33">
        <v>0.3</v>
      </c>
      <c r="Q66" s="7">
        <v>316</v>
      </c>
      <c r="R66" s="36">
        <f>+Q66/P66</f>
        <v>1053.3333333333335</v>
      </c>
      <c r="S66" s="33">
        <f>(+H66+L66+P66+D66)/3</f>
        <v>6.233333333333333</v>
      </c>
      <c r="T66" s="34" t="s">
        <v>208</v>
      </c>
    </row>
    <row r="67" spans="3:19" ht="15" customHeight="1">
      <c r="C67" t="s">
        <v>185</v>
      </c>
      <c r="D67" s="6">
        <v>0</v>
      </c>
      <c r="E67">
        <v>0</v>
      </c>
      <c r="F67" s="1" t="s">
        <v>15</v>
      </c>
      <c r="H67" s="6">
        <v>0.82</v>
      </c>
      <c r="I67">
        <v>345</v>
      </c>
      <c r="J67">
        <v>421</v>
      </c>
      <c r="L67" s="6">
        <v>0.17</v>
      </c>
      <c r="M67">
        <v>213</v>
      </c>
      <c r="N67" s="7">
        <v>1276</v>
      </c>
      <c r="O67" s="7"/>
      <c r="P67" s="6">
        <v>0</v>
      </c>
      <c r="Q67" s="7">
        <v>34</v>
      </c>
      <c r="R67" s="1" t="s">
        <v>15</v>
      </c>
      <c r="S67" s="33">
        <f>+(H67+L67+P67+D67)/3</f>
        <v>0.33</v>
      </c>
    </row>
    <row r="68" spans="2:20" ht="15" customHeight="1">
      <c r="B68" t="s">
        <v>65</v>
      </c>
      <c r="C68" t="s">
        <v>16</v>
      </c>
      <c r="D68" s="33">
        <f>SUM(D66:D67)</f>
        <v>2.9</v>
      </c>
      <c r="E68" s="7">
        <v>2887</v>
      </c>
      <c r="F68" s="36">
        <f>+E68/D68</f>
        <v>995.5172413793103</v>
      </c>
      <c r="H68" s="33">
        <f>SUM(H66:H67)</f>
        <v>9.32</v>
      </c>
      <c r="I68" s="7">
        <f>SUM(I66:I67)</f>
        <v>8890</v>
      </c>
      <c r="J68" s="36">
        <f>+I68/H68</f>
        <v>953.862660944206</v>
      </c>
      <c r="K68" s="7"/>
      <c r="L68" s="33">
        <f>SUM(L66:L67)</f>
        <v>7.17</v>
      </c>
      <c r="M68" s="7">
        <f>SUM(M66:M67)</f>
        <v>7210</v>
      </c>
      <c r="N68" s="36">
        <f>+M68/L68</f>
        <v>1005.5788005578801</v>
      </c>
      <c r="O68" s="7"/>
      <c r="P68" s="33">
        <f>SUM(P66:P67)</f>
        <v>0.3</v>
      </c>
      <c r="Q68" s="7">
        <f>SUM(Q66:Q67)</f>
        <v>350</v>
      </c>
      <c r="R68" s="36">
        <f>+Q68/P68</f>
        <v>1166.6666666666667</v>
      </c>
      <c r="S68" s="33">
        <f>(+H68+L68+P68+D68)/3</f>
        <v>6.5633333333333335</v>
      </c>
      <c r="T68" s="34" t="s">
        <v>207</v>
      </c>
    </row>
    <row r="69" spans="9:18" ht="15" customHeight="1">
      <c r="I69" s="26"/>
      <c r="J69" s="26"/>
      <c r="K69" s="27"/>
      <c r="M69" s="26"/>
      <c r="N69" s="26"/>
      <c r="Q69" s="7"/>
      <c r="R69" s="1"/>
    </row>
    <row r="70" spans="2:18" ht="15" customHeight="1">
      <c r="B70" t="s">
        <v>66</v>
      </c>
      <c r="C70" t="s">
        <v>67</v>
      </c>
      <c r="D70" s="6">
        <v>0</v>
      </c>
      <c r="E70">
        <v>0</v>
      </c>
      <c r="F70" s="1" t="s">
        <v>15</v>
      </c>
      <c r="H70" s="6">
        <v>0.38</v>
      </c>
      <c r="I70">
        <v>0</v>
      </c>
      <c r="J70">
        <v>0</v>
      </c>
      <c r="L70" s="6">
        <v>0</v>
      </c>
      <c r="M70">
        <v>0</v>
      </c>
      <c r="N70" s="1" t="s">
        <v>15</v>
      </c>
      <c r="P70" s="6">
        <v>1.13</v>
      </c>
      <c r="Q70" s="7">
        <v>0</v>
      </c>
      <c r="R70">
        <v>0</v>
      </c>
    </row>
    <row r="71" spans="3:18" ht="15" customHeight="1">
      <c r="C71" t="s">
        <v>68</v>
      </c>
      <c r="D71" s="6">
        <v>0</v>
      </c>
      <c r="E71">
        <v>0</v>
      </c>
      <c r="F71" s="1" t="s">
        <v>15</v>
      </c>
      <c r="H71" s="6">
        <v>3.96</v>
      </c>
      <c r="I71">
        <v>0</v>
      </c>
      <c r="J71">
        <v>0</v>
      </c>
      <c r="L71" s="6">
        <v>2.67</v>
      </c>
      <c r="M71">
        <v>0</v>
      </c>
      <c r="N71">
        <v>0</v>
      </c>
      <c r="P71" s="6">
        <v>3.17</v>
      </c>
      <c r="Q71" s="7">
        <v>0</v>
      </c>
      <c r="R71">
        <v>0</v>
      </c>
    </row>
    <row r="72" spans="3:18" ht="15" customHeight="1">
      <c r="C72" t="s">
        <v>69</v>
      </c>
      <c r="J72" s="7"/>
      <c r="R72" s="7"/>
    </row>
    <row r="73" spans="3:18" ht="15" customHeight="1">
      <c r="C73" t="s">
        <v>70</v>
      </c>
      <c r="J73" s="7"/>
      <c r="R73" s="7"/>
    </row>
    <row r="74" spans="3:18" ht="15" customHeight="1">
      <c r="C74" t="s">
        <v>71</v>
      </c>
      <c r="J74" s="7"/>
      <c r="M74" s="7"/>
      <c r="N74" s="7"/>
      <c r="Q74" s="7"/>
      <c r="R74" s="7"/>
    </row>
    <row r="75" spans="3:18" ht="15" customHeight="1">
      <c r="C75" t="s">
        <v>72</v>
      </c>
      <c r="J75" s="7"/>
      <c r="M75" s="7"/>
      <c r="N75" s="7"/>
      <c r="Q75" s="7"/>
      <c r="R75" s="7"/>
    </row>
    <row r="76" spans="3:18" ht="15" customHeight="1">
      <c r="C76" t="s">
        <v>73</v>
      </c>
      <c r="J76" s="7"/>
      <c r="M76" s="7"/>
      <c r="N76" s="7"/>
      <c r="Q76" s="7"/>
      <c r="R76" s="7"/>
    </row>
    <row r="77" spans="3:18" ht="15" customHeight="1">
      <c r="C77" t="s">
        <v>16</v>
      </c>
      <c r="D77" s="6">
        <v>0</v>
      </c>
      <c r="E77">
        <v>0</v>
      </c>
      <c r="F77" s="1" t="s">
        <v>15</v>
      </c>
      <c r="H77" s="6">
        <v>4.33</v>
      </c>
      <c r="I77">
        <v>0</v>
      </c>
      <c r="J77">
        <v>0</v>
      </c>
      <c r="L77" s="6">
        <v>2.67</v>
      </c>
      <c r="M77">
        <v>0</v>
      </c>
      <c r="N77">
        <v>0</v>
      </c>
      <c r="P77" s="6">
        <v>4.29</v>
      </c>
      <c r="Q77" s="7">
        <v>0</v>
      </c>
      <c r="R77">
        <v>0</v>
      </c>
    </row>
    <row r="78" spans="10:18" ht="15" customHeight="1">
      <c r="J78" s="7"/>
      <c r="M78" s="7"/>
      <c r="N78" s="7"/>
      <c r="Q78" s="7"/>
      <c r="R78" s="7"/>
    </row>
    <row r="79" spans="2:18" ht="15" customHeight="1">
      <c r="B79" t="s">
        <v>74</v>
      </c>
      <c r="C79" t="s">
        <v>75</v>
      </c>
      <c r="D79" s="6">
        <v>3.57</v>
      </c>
      <c r="E79" s="7">
        <v>1770</v>
      </c>
      <c r="F79">
        <v>496</v>
      </c>
      <c r="H79" s="6">
        <v>9.57</v>
      </c>
      <c r="I79" s="7">
        <v>5329</v>
      </c>
      <c r="J79">
        <v>557</v>
      </c>
      <c r="L79" s="6">
        <v>8.4</v>
      </c>
      <c r="M79" s="7">
        <v>4811</v>
      </c>
      <c r="N79">
        <v>573</v>
      </c>
      <c r="P79" s="6">
        <v>9.73</v>
      </c>
      <c r="Q79" s="7">
        <v>5682</v>
      </c>
      <c r="R79">
        <v>584</v>
      </c>
    </row>
    <row r="80" spans="2:18" ht="15" customHeight="1">
      <c r="B80" t="s">
        <v>76</v>
      </c>
      <c r="C80" t="s">
        <v>178</v>
      </c>
      <c r="D80" s="6">
        <v>1.67</v>
      </c>
      <c r="E80">
        <v>701</v>
      </c>
      <c r="F80">
        <v>421</v>
      </c>
      <c r="H80" s="6">
        <v>7.67</v>
      </c>
      <c r="I80" s="7">
        <v>3619</v>
      </c>
      <c r="J80">
        <v>472</v>
      </c>
      <c r="L80" s="6">
        <v>6.66</v>
      </c>
      <c r="M80" s="7">
        <v>3801</v>
      </c>
      <c r="N80">
        <v>571</v>
      </c>
      <c r="P80" s="6">
        <v>5.46</v>
      </c>
      <c r="Q80" s="7">
        <v>3110</v>
      </c>
      <c r="R80">
        <v>570</v>
      </c>
    </row>
    <row r="81" spans="3:18" ht="15" customHeight="1">
      <c r="C81" t="s">
        <v>79</v>
      </c>
      <c r="D81" s="6">
        <v>0.71</v>
      </c>
      <c r="E81">
        <v>488</v>
      </c>
      <c r="F81">
        <v>686</v>
      </c>
      <c r="H81" s="6">
        <v>1.27</v>
      </c>
      <c r="I81">
        <v>886</v>
      </c>
      <c r="J81">
        <v>699</v>
      </c>
      <c r="L81" s="6">
        <v>1.33</v>
      </c>
      <c r="M81" s="7">
        <v>1040</v>
      </c>
      <c r="N81">
        <v>783</v>
      </c>
      <c r="P81" s="6">
        <v>0.94</v>
      </c>
      <c r="Q81" s="7">
        <v>796</v>
      </c>
      <c r="R81">
        <v>850</v>
      </c>
    </row>
    <row r="82" spans="3:18" ht="15" customHeight="1">
      <c r="C82" t="s">
        <v>171</v>
      </c>
      <c r="D82" s="6">
        <v>1.02</v>
      </c>
      <c r="E82" s="7">
        <v>1069</v>
      </c>
      <c r="F82" s="7">
        <v>1051</v>
      </c>
      <c r="G82" s="7"/>
      <c r="H82" s="6">
        <v>2.95</v>
      </c>
      <c r="I82" s="7">
        <v>1724</v>
      </c>
      <c r="J82">
        <v>584</v>
      </c>
      <c r="L82" s="6">
        <v>2.09</v>
      </c>
      <c r="M82" s="7">
        <v>1521</v>
      </c>
      <c r="N82">
        <v>729</v>
      </c>
      <c r="P82" s="6">
        <v>3.44</v>
      </c>
      <c r="Q82" s="7">
        <v>1914</v>
      </c>
      <c r="R82">
        <v>556</v>
      </c>
    </row>
    <row r="83" spans="3:18" ht="15" customHeight="1">
      <c r="C83" t="s">
        <v>81</v>
      </c>
      <c r="D83" s="6">
        <v>8.43</v>
      </c>
      <c r="E83" s="7">
        <v>5743</v>
      </c>
      <c r="F83">
        <v>681</v>
      </c>
      <c r="H83" s="6">
        <v>13.05</v>
      </c>
      <c r="I83" s="7">
        <v>9258</v>
      </c>
      <c r="J83">
        <v>709</v>
      </c>
      <c r="L83" s="6">
        <v>10.56</v>
      </c>
      <c r="M83" s="7">
        <v>7792</v>
      </c>
      <c r="N83">
        <v>738</v>
      </c>
      <c r="P83" s="6">
        <v>10.43</v>
      </c>
      <c r="Q83" s="7">
        <v>8138</v>
      </c>
      <c r="R83">
        <v>780</v>
      </c>
    </row>
    <row r="84" spans="3:18" ht="15" customHeight="1">
      <c r="C84" t="s">
        <v>82</v>
      </c>
      <c r="D84" s="6">
        <v>0.51</v>
      </c>
      <c r="E84">
        <v>860</v>
      </c>
      <c r="F84" s="7">
        <v>1682</v>
      </c>
      <c r="G84" s="7"/>
      <c r="H84" s="6">
        <v>1.77</v>
      </c>
      <c r="I84" s="7">
        <v>1684</v>
      </c>
      <c r="J84">
        <v>953</v>
      </c>
      <c r="L84" s="6">
        <v>1.25</v>
      </c>
      <c r="M84">
        <v>425</v>
      </c>
      <c r="N84">
        <v>339</v>
      </c>
      <c r="P84" s="6">
        <v>1.25</v>
      </c>
      <c r="Q84" s="7">
        <v>319</v>
      </c>
      <c r="R84">
        <v>254</v>
      </c>
    </row>
    <row r="85" spans="3:20" ht="15" customHeight="1">
      <c r="C85" t="s">
        <v>83</v>
      </c>
      <c r="D85" s="33">
        <v>63</v>
      </c>
      <c r="E85" s="7">
        <v>63254</v>
      </c>
      <c r="F85" s="36">
        <f>+E85/D85</f>
        <v>1004.031746031746</v>
      </c>
      <c r="H85" s="33">
        <v>14</v>
      </c>
      <c r="I85" s="7">
        <v>13548</v>
      </c>
      <c r="J85" s="36">
        <f>+I85/H85</f>
        <v>967.7142857142857</v>
      </c>
      <c r="L85" s="33">
        <v>6.5</v>
      </c>
      <c r="M85" s="7">
        <v>6341</v>
      </c>
      <c r="N85" s="7">
        <f>+M85/L85</f>
        <v>975.5384615384615</v>
      </c>
      <c r="P85" s="33">
        <v>5.8</v>
      </c>
      <c r="Q85" s="7">
        <v>5893</v>
      </c>
      <c r="R85" s="36">
        <f>+Q85/P85</f>
        <v>1016.0344827586207</v>
      </c>
      <c r="S85" s="33">
        <f>(+H85+L85+P85+D85)/3</f>
        <v>29.766666666666666</v>
      </c>
      <c r="T85" s="34" t="s">
        <v>208</v>
      </c>
    </row>
    <row r="86" spans="3:18" ht="15" customHeight="1">
      <c r="C86" t="s">
        <v>84</v>
      </c>
      <c r="D86" s="6">
        <v>3.21</v>
      </c>
      <c r="E86" s="7">
        <v>1507</v>
      </c>
      <c r="F86">
        <v>469</v>
      </c>
      <c r="H86" s="6">
        <v>5.68</v>
      </c>
      <c r="I86" s="7">
        <v>2847</v>
      </c>
      <c r="J86">
        <v>502</v>
      </c>
      <c r="L86" s="6">
        <v>6.08</v>
      </c>
      <c r="M86" s="7">
        <v>3561</v>
      </c>
      <c r="N86">
        <v>585</v>
      </c>
      <c r="P86" s="6">
        <v>5.54</v>
      </c>
      <c r="Q86" s="7">
        <v>2915</v>
      </c>
      <c r="R86">
        <v>526</v>
      </c>
    </row>
    <row r="87" spans="3:18" ht="15" customHeight="1">
      <c r="C87" t="s">
        <v>85</v>
      </c>
      <c r="D87" s="6">
        <v>0.67</v>
      </c>
      <c r="E87">
        <v>464</v>
      </c>
      <c r="F87">
        <v>696</v>
      </c>
      <c r="H87" s="6">
        <v>0.94</v>
      </c>
      <c r="I87">
        <v>377</v>
      </c>
      <c r="J87">
        <v>401</v>
      </c>
      <c r="L87" s="6">
        <v>1</v>
      </c>
      <c r="M87">
        <v>370</v>
      </c>
      <c r="N87">
        <v>370</v>
      </c>
      <c r="P87" s="6">
        <v>1</v>
      </c>
      <c r="Q87" s="7">
        <v>401</v>
      </c>
      <c r="R87">
        <v>402</v>
      </c>
    </row>
    <row r="88" spans="3:18" ht="15" customHeight="1">
      <c r="C88" t="s">
        <v>197</v>
      </c>
      <c r="D88" s="6">
        <v>3.64</v>
      </c>
      <c r="E88" s="7">
        <v>1399</v>
      </c>
      <c r="F88">
        <v>384</v>
      </c>
      <c r="H88" s="6">
        <v>6.06</v>
      </c>
      <c r="I88" s="7">
        <v>2880</v>
      </c>
      <c r="J88">
        <v>475</v>
      </c>
      <c r="L88" s="6">
        <v>4.95</v>
      </c>
      <c r="M88" s="7">
        <v>2778</v>
      </c>
      <c r="N88">
        <v>561</v>
      </c>
      <c r="P88" s="6">
        <v>6.59</v>
      </c>
      <c r="Q88" s="7">
        <v>2989</v>
      </c>
      <c r="R88">
        <v>453</v>
      </c>
    </row>
    <row r="89" spans="3:18" ht="15" customHeight="1">
      <c r="C89" t="s">
        <v>172</v>
      </c>
      <c r="D89" s="6">
        <v>0.31</v>
      </c>
      <c r="E89">
        <v>197</v>
      </c>
      <c r="F89">
        <v>635</v>
      </c>
      <c r="H89" s="6">
        <v>1.92</v>
      </c>
      <c r="I89" s="7">
        <v>1234</v>
      </c>
      <c r="J89">
        <v>642</v>
      </c>
      <c r="L89" s="6">
        <v>1.59</v>
      </c>
      <c r="M89">
        <v>893</v>
      </c>
      <c r="N89">
        <v>563</v>
      </c>
      <c r="P89" s="6">
        <v>0.96</v>
      </c>
      <c r="Q89" s="7">
        <v>704</v>
      </c>
      <c r="R89">
        <v>731</v>
      </c>
    </row>
    <row r="90" spans="3:20" ht="15" customHeight="1">
      <c r="C90" t="s">
        <v>16</v>
      </c>
      <c r="D90" s="33">
        <f>SUM(D79:D89)</f>
        <v>86.74</v>
      </c>
      <c r="E90" s="7">
        <v>77451</v>
      </c>
      <c r="F90" s="36">
        <f>+E90/D90</f>
        <v>892.9098455153332</v>
      </c>
      <c r="G90" s="7"/>
      <c r="H90" s="33">
        <f>SUM(H79:H89)</f>
        <v>64.88000000000001</v>
      </c>
      <c r="I90" s="7">
        <v>43386</v>
      </c>
      <c r="J90" s="36">
        <f>+I90/H90</f>
        <v>668.7114673242909</v>
      </c>
      <c r="L90" s="33">
        <f>SUM(L79:L89)</f>
        <v>50.410000000000004</v>
      </c>
      <c r="M90" s="7">
        <v>33332</v>
      </c>
      <c r="N90" s="36">
        <f>+M90/L90</f>
        <v>661.218012299147</v>
      </c>
      <c r="P90" s="33">
        <f>SUM(P79:P89)</f>
        <v>51.14000000000001</v>
      </c>
      <c r="Q90" s="7">
        <v>32860</v>
      </c>
      <c r="R90" s="36">
        <f>+Q90/P90</f>
        <v>642.5498631208446</v>
      </c>
      <c r="S90" s="33">
        <f>+(H90+L90+P90+D90)/3</f>
        <v>84.39</v>
      </c>
      <c r="T90" s="34" t="s">
        <v>207</v>
      </c>
    </row>
    <row r="91" spans="10:18" ht="15" customHeight="1">
      <c r="J91" s="7"/>
      <c r="M91" s="7"/>
      <c r="N91" s="7"/>
      <c r="Q91" s="7"/>
      <c r="R91" s="7"/>
    </row>
    <row r="92" spans="2:19" ht="15" customHeight="1">
      <c r="B92" t="s">
        <v>87</v>
      </c>
      <c r="C92" t="s">
        <v>88</v>
      </c>
      <c r="D92" s="6">
        <v>0.6</v>
      </c>
      <c r="E92">
        <v>231</v>
      </c>
      <c r="F92">
        <v>385</v>
      </c>
      <c r="H92" s="6">
        <v>0.8</v>
      </c>
      <c r="I92">
        <v>390</v>
      </c>
      <c r="J92">
        <v>487</v>
      </c>
      <c r="L92" s="6">
        <v>0.95</v>
      </c>
      <c r="M92">
        <v>358</v>
      </c>
      <c r="N92">
        <v>379</v>
      </c>
      <c r="P92" s="6">
        <v>0.8</v>
      </c>
      <c r="Q92" s="7">
        <v>381</v>
      </c>
      <c r="R92">
        <v>474</v>
      </c>
      <c r="S92" s="14"/>
    </row>
    <row r="93" spans="3:18" ht="15" customHeight="1">
      <c r="C93" t="s">
        <v>89</v>
      </c>
      <c r="D93" s="6">
        <v>4.17</v>
      </c>
      <c r="E93" s="7">
        <v>1611</v>
      </c>
      <c r="F93">
        <v>387</v>
      </c>
      <c r="H93" s="6">
        <v>3.21</v>
      </c>
      <c r="I93" s="7">
        <v>1682</v>
      </c>
      <c r="J93">
        <v>524</v>
      </c>
      <c r="L93" s="6">
        <v>2.35</v>
      </c>
      <c r="M93" s="7">
        <v>1389</v>
      </c>
      <c r="N93">
        <v>591</v>
      </c>
      <c r="P93" s="6">
        <v>2.47</v>
      </c>
      <c r="Q93" s="7">
        <v>945</v>
      </c>
      <c r="R93">
        <v>382</v>
      </c>
    </row>
    <row r="94" spans="3:34" ht="15" customHeight="1">
      <c r="C94" t="s">
        <v>16</v>
      </c>
      <c r="D94" s="6">
        <v>4.77</v>
      </c>
      <c r="E94" s="7">
        <v>1842</v>
      </c>
      <c r="F94">
        <v>386</v>
      </c>
      <c r="H94" s="6">
        <v>4.01</v>
      </c>
      <c r="I94" s="7">
        <v>2072</v>
      </c>
      <c r="J94">
        <v>517</v>
      </c>
      <c r="L94" s="6">
        <v>3.29</v>
      </c>
      <c r="M94" s="7">
        <v>1747</v>
      </c>
      <c r="N94">
        <v>530</v>
      </c>
      <c r="P94" s="6">
        <v>3.28</v>
      </c>
      <c r="Q94" s="7">
        <v>1326</v>
      </c>
      <c r="R94">
        <v>405</v>
      </c>
      <c r="AH94" s="7"/>
    </row>
    <row r="95" spans="10:18" ht="15" customHeight="1">
      <c r="J95" s="7"/>
      <c r="M95" s="7"/>
      <c r="N95" s="7"/>
      <c r="Q95" s="7"/>
      <c r="R95" s="7"/>
    </row>
    <row r="96" spans="2:18" ht="15" customHeight="1">
      <c r="B96" t="s">
        <v>90</v>
      </c>
      <c r="C96" t="s">
        <v>91</v>
      </c>
      <c r="D96" s="6">
        <v>0</v>
      </c>
      <c r="E96">
        <v>0</v>
      </c>
      <c r="F96" s="1" t="s">
        <v>15</v>
      </c>
      <c r="H96" s="6">
        <v>0</v>
      </c>
      <c r="I96" s="7">
        <v>154</v>
      </c>
      <c r="J96" s="1" t="s">
        <v>15</v>
      </c>
      <c r="L96" s="6">
        <v>0</v>
      </c>
      <c r="M96">
        <v>155</v>
      </c>
      <c r="N96" s="1" t="s">
        <v>15</v>
      </c>
      <c r="P96" s="6">
        <v>0</v>
      </c>
      <c r="Q96">
        <v>723</v>
      </c>
      <c r="R96" s="1" t="s">
        <v>15</v>
      </c>
    </row>
    <row r="97" spans="3:18" ht="15" customHeight="1">
      <c r="C97" t="s">
        <v>92</v>
      </c>
      <c r="D97" s="6">
        <v>1</v>
      </c>
      <c r="E97">
        <v>547</v>
      </c>
      <c r="F97">
        <v>547</v>
      </c>
      <c r="H97" s="6">
        <v>1.77</v>
      </c>
      <c r="I97">
        <v>753</v>
      </c>
      <c r="J97">
        <v>426</v>
      </c>
      <c r="L97" s="6">
        <v>1.77</v>
      </c>
      <c r="M97">
        <v>689</v>
      </c>
      <c r="N97">
        <v>390</v>
      </c>
      <c r="P97" s="6">
        <v>1.54</v>
      </c>
      <c r="Q97" s="7">
        <v>507</v>
      </c>
      <c r="R97">
        <v>330</v>
      </c>
    </row>
    <row r="98" spans="3:18" ht="15" customHeight="1">
      <c r="C98" t="s">
        <v>93</v>
      </c>
      <c r="D98" s="6">
        <v>0.08</v>
      </c>
      <c r="E98">
        <v>302</v>
      </c>
      <c r="F98" s="7">
        <v>4031</v>
      </c>
      <c r="G98" s="7"/>
      <c r="H98" s="6">
        <v>1.06</v>
      </c>
      <c r="I98">
        <v>404</v>
      </c>
      <c r="J98">
        <v>380</v>
      </c>
      <c r="L98" s="6">
        <v>0.38</v>
      </c>
      <c r="M98">
        <v>135</v>
      </c>
      <c r="N98">
        <v>360</v>
      </c>
      <c r="P98" s="6">
        <v>0.38</v>
      </c>
      <c r="Q98" s="7">
        <v>135</v>
      </c>
      <c r="R98">
        <v>360</v>
      </c>
    </row>
    <row r="99" spans="3:18" ht="15" customHeight="1">
      <c r="C99" t="s">
        <v>94</v>
      </c>
      <c r="D99" s="6">
        <v>7</v>
      </c>
      <c r="E99" s="7">
        <v>2532</v>
      </c>
      <c r="F99">
        <v>362</v>
      </c>
      <c r="H99" s="6">
        <v>24.08</v>
      </c>
      <c r="I99" s="7">
        <v>9656</v>
      </c>
      <c r="J99">
        <v>401</v>
      </c>
      <c r="L99" s="6">
        <v>22.95</v>
      </c>
      <c r="M99" s="7">
        <v>8330</v>
      </c>
      <c r="N99">
        <v>363</v>
      </c>
      <c r="P99" s="6">
        <v>18.83</v>
      </c>
      <c r="Q99" s="7">
        <v>7270</v>
      </c>
      <c r="R99">
        <v>386</v>
      </c>
    </row>
    <row r="100" spans="3:18" ht="15" customHeight="1">
      <c r="C100" t="s">
        <v>95</v>
      </c>
      <c r="D100" s="6">
        <v>3.54</v>
      </c>
      <c r="E100" s="7">
        <v>1198</v>
      </c>
      <c r="F100">
        <v>338</v>
      </c>
      <c r="H100" s="6">
        <v>12.69</v>
      </c>
      <c r="I100" s="7">
        <v>5100</v>
      </c>
      <c r="J100">
        <v>402</v>
      </c>
      <c r="L100" s="6">
        <v>12.79</v>
      </c>
      <c r="M100" s="7">
        <v>3939</v>
      </c>
      <c r="N100">
        <v>308</v>
      </c>
      <c r="P100" s="6">
        <v>10.48</v>
      </c>
      <c r="Q100" s="7">
        <v>3714</v>
      </c>
      <c r="R100">
        <v>354</v>
      </c>
    </row>
    <row r="101" spans="3:18" ht="15" customHeight="1">
      <c r="C101" t="s">
        <v>96</v>
      </c>
      <c r="D101" s="6">
        <v>1</v>
      </c>
      <c r="E101">
        <v>497</v>
      </c>
      <c r="F101">
        <v>497</v>
      </c>
      <c r="H101" s="6">
        <v>1.6</v>
      </c>
      <c r="I101">
        <v>442</v>
      </c>
      <c r="J101">
        <v>276</v>
      </c>
      <c r="L101" s="6">
        <v>0.93</v>
      </c>
      <c r="M101">
        <v>283</v>
      </c>
      <c r="N101">
        <v>303</v>
      </c>
      <c r="P101" s="6">
        <v>0.6</v>
      </c>
      <c r="Q101" s="7">
        <v>243</v>
      </c>
      <c r="R101" s="7">
        <v>405</v>
      </c>
    </row>
    <row r="102" spans="3:34" ht="15" customHeight="1">
      <c r="C102" t="s">
        <v>97</v>
      </c>
      <c r="D102" s="6">
        <v>0</v>
      </c>
      <c r="E102">
        <v>0</v>
      </c>
      <c r="F102" s="1" t="s">
        <v>15</v>
      </c>
      <c r="H102" s="6">
        <v>0</v>
      </c>
      <c r="I102">
        <v>0</v>
      </c>
      <c r="J102" s="1" t="s">
        <v>15</v>
      </c>
      <c r="L102" s="6">
        <v>0</v>
      </c>
      <c r="M102">
        <v>0</v>
      </c>
      <c r="N102" s="1" t="s">
        <v>15</v>
      </c>
      <c r="P102" s="6">
        <v>0</v>
      </c>
      <c r="Q102">
        <v>0</v>
      </c>
      <c r="R102" s="1" t="s">
        <v>15</v>
      </c>
      <c r="AH102" s="7"/>
    </row>
    <row r="103" spans="3:18" ht="15" customHeight="1">
      <c r="C103" t="s">
        <v>190</v>
      </c>
      <c r="D103" s="6">
        <v>0</v>
      </c>
      <c r="E103">
        <v>0</v>
      </c>
      <c r="F103" s="1" t="s">
        <v>15</v>
      </c>
      <c r="H103" s="6">
        <v>0</v>
      </c>
      <c r="I103">
        <v>0</v>
      </c>
      <c r="J103" s="1" t="s">
        <v>15</v>
      </c>
      <c r="L103" s="6">
        <v>0</v>
      </c>
      <c r="M103">
        <v>0</v>
      </c>
      <c r="N103" s="1" t="s">
        <v>15</v>
      </c>
      <c r="P103" s="6">
        <v>0</v>
      </c>
      <c r="Q103">
        <v>0</v>
      </c>
      <c r="R103" s="1" t="s">
        <v>15</v>
      </c>
    </row>
    <row r="104" spans="3:18" ht="15" customHeight="1">
      <c r="C104" t="s">
        <v>98</v>
      </c>
      <c r="D104" s="6">
        <v>0.3</v>
      </c>
      <c r="E104">
        <v>211</v>
      </c>
      <c r="F104">
        <v>703</v>
      </c>
      <c r="H104" s="6">
        <v>0.9</v>
      </c>
      <c r="I104">
        <v>815</v>
      </c>
      <c r="J104">
        <v>906</v>
      </c>
      <c r="L104" s="6">
        <v>0.3</v>
      </c>
      <c r="M104">
        <v>260</v>
      </c>
      <c r="N104">
        <v>867</v>
      </c>
      <c r="P104" s="6">
        <v>0.6</v>
      </c>
      <c r="Q104" s="7">
        <v>535</v>
      </c>
      <c r="R104" s="7">
        <v>892</v>
      </c>
    </row>
    <row r="105" spans="3:18" ht="15" customHeight="1">
      <c r="C105" t="s">
        <v>99</v>
      </c>
      <c r="D105" s="6">
        <v>0</v>
      </c>
      <c r="E105">
        <v>0</v>
      </c>
      <c r="F105" s="1" t="s">
        <v>15</v>
      </c>
      <c r="H105" s="6">
        <v>0</v>
      </c>
      <c r="I105">
        <v>0</v>
      </c>
      <c r="J105" s="1" t="s">
        <v>15</v>
      </c>
      <c r="L105" s="6">
        <v>0</v>
      </c>
      <c r="M105">
        <v>0</v>
      </c>
      <c r="N105" s="1" t="s">
        <v>15</v>
      </c>
      <c r="P105" s="6">
        <v>0</v>
      </c>
      <c r="Q105">
        <v>0</v>
      </c>
      <c r="R105" s="1" t="s">
        <v>15</v>
      </c>
    </row>
    <row r="106" spans="3:18" ht="15" customHeight="1">
      <c r="C106" t="s">
        <v>100</v>
      </c>
      <c r="D106" s="6">
        <v>1</v>
      </c>
      <c r="E106">
        <v>545</v>
      </c>
      <c r="F106">
        <v>545</v>
      </c>
      <c r="H106" s="6">
        <v>1.72</v>
      </c>
      <c r="I106">
        <v>890</v>
      </c>
      <c r="J106">
        <v>519</v>
      </c>
      <c r="L106" s="6">
        <v>1.92</v>
      </c>
      <c r="M106">
        <v>783</v>
      </c>
      <c r="N106">
        <v>408</v>
      </c>
      <c r="P106" s="6">
        <v>2.32</v>
      </c>
      <c r="Q106" s="7">
        <v>949</v>
      </c>
      <c r="R106">
        <v>410</v>
      </c>
    </row>
    <row r="107" spans="3:18" ht="15" customHeight="1">
      <c r="C107" t="s">
        <v>101</v>
      </c>
      <c r="D107" s="6">
        <v>0</v>
      </c>
      <c r="E107">
        <v>0</v>
      </c>
      <c r="F107" s="1" t="s">
        <v>15</v>
      </c>
      <c r="H107" s="6">
        <v>0</v>
      </c>
      <c r="I107">
        <v>0</v>
      </c>
      <c r="J107" s="1" t="s">
        <v>15</v>
      </c>
      <c r="L107" s="6">
        <v>0</v>
      </c>
      <c r="M107">
        <v>0</v>
      </c>
      <c r="N107" s="1" t="s">
        <v>15</v>
      </c>
      <c r="P107" s="6">
        <v>0</v>
      </c>
      <c r="Q107">
        <v>0</v>
      </c>
      <c r="R107" s="1" t="s">
        <v>15</v>
      </c>
    </row>
    <row r="108" spans="3:18" ht="15" customHeight="1">
      <c r="C108" t="s">
        <v>90</v>
      </c>
      <c r="D108" s="6">
        <v>0</v>
      </c>
      <c r="E108">
        <v>0</v>
      </c>
      <c r="F108" s="1" t="s">
        <v>15</v>
      </c>
      <c r="H108" s="6">
        <v>0</v>
      </c>
      <c r="I108" s="7">
        <v>20</v>
      </c>
      <c r="J108" s="1" t="s">
        <v>15</v>
      </c>
      <c r="L108" s="6">
        <v>0</v>
      </c>
      <c r="M108" s="7">
        <v>18</v>
      </c>
      <c r="N108" s="1" t="s">
        <v>15</v>
      </c>
      <c r="P108" s="6">
        <v>0</v>
      </c>
      <c r="Q108">
        <v>24</v>
      </c>
      <c r="R108" s="1" t="s">
        <v>15</v>
      </c>
    </row>
    <row r="109" spans="3:18" ht="15" customHeight="1">
      <c r="C109" t="s">
        <v>103</v>
      </c>
      <c r="D109" s="6">
        <v>0</v>
      </c>
      <c r="E109">
        <v>0</v>
      </c>
      <c r="F109" s="1" t="s">
        <v>15</v>
      </c>
      <c r="H109" s="6">
        <v>0</v>
      </c>
      <c r="I109">
        <v>0</v>
      </c>
      <c r="J109" s="1" t="s">
        <v>15</v>
      </c>
      <c r="L109" s="6">
        <v>0</v>
      </c>
      <c r="M109">
        <v>0</v>
      </c>
      <c r="N109" s="1" t="s">
        <v>15</v>
      </c>
      <c r="P109" s="6">
        <v>0</v>
      </c>
      <c r="Q109">
        <v>0</v>
      </c>
      <c r="R109" s="1" t="s">
        <v>15</v>
      </c>
    </row>
    <row r="110" spans="3:18" ht="15" customHeight="1">
      <c r="C110" t="s">
        <v>104</v>
      </c>
      <c r="D110" s="6">
        <v>0</v>
      </c>
      <c r="E110">
        <v>0</v>
      </c>
      <c r="F110" s="1" t="s">
        <v>15</v>
      </c>
      <c r="H110" s="6">
        <v>1.33</v>
      </c>
      <c r="I110">
        <v>0</v>
      </c>
      <c r="J110">
        <v>0</v>
      </c>
      <c r="L110" s="6">
        <v>1.33</v>
      </c>
      <c r="M110">
        <v>0</v>
      </c>
      <c r="N110">
        <v>0</v>
      </c>
      <c r="P110" s="6">
        <v>1.33</v>
      </c>
      <c r="Q110" s="7">
        <v>0</v>
      </c>
      <c r="R110">
        <v>0</v>
      </c>
    </row>
    <row r="111" spans="3:18" ht="15" customHeight="1">
      <c r="C111" t="s">
        <v>105</v>
      </c>
      <c r="D111" s="6">
        <v>1</v>
      </c>
      <c r="E111">
        <v>698</v>
      </c>
      <c r="F111">
        <v>698</v>
      </c>
      <c r="H111" s="6">
        <v>3.43</v>
      </c>
      <c r="I111" s="7">
        <v>1578</v>
      </c>
      <c r="J111">
        <v>460</v>
      </c>
      <c r="L111" s="6">
        <v>3.43</v>
      </c>
      <c r="M111" s="7">
        <v>1344</v>
      </c>
      <c r="N111">
        <v>392</v>
      </c>
      <c r="P111" s="6">
        <v>2.6</v>
      </c>
      <c r="Q111" s="7">
        <v>1209</v>
      </c>
      <c r="R111">
        <v>465</v>
      </c>
    </row>
    <row r="112" spans="3:18" ht="15" customHeight="1">
      <c r="C112" t="s">
        <v>16</v>
      </c>
      <c r="D112" s="6">
        <v>14.91</v>
      </c>
      <c r="E112" s="7">
        <v>6530</v>
      </c>
      <c r="F112">
        <v>438</v>
      </c>
      <c r="H112" s="6">
        <v>48.58</v>
      </c>
      <c r="I112" s="7">
        <v>19812</v>
      </c>
      <c r="J112">
        <v>408</v>
      </c>
      <c r="L112" s="6">
        <v>45.8</v>
      </c>
      <c r="M112" s="7">
        <v>15937</v>
      </c>
      <c r="N112">
        <v>348</v>
      </c>
      <c r="P112" s="6">
        <v>38.66</v>
      </c>
      <c r="Q112" s="7">
        <v>15309</v>
      </c>
      <c r="R112">
        <v>396</v>
      </c>
    </row>
    <row r="113" spans="10:18" ht="15" customHeight="1">
      <c r="J113" s="7"/>
      <c r="M113" s="7"/>
      <c r="N113" s="7"/>
      <c r="Q113" s="7"/>
      <c r="R113" s="7"/>
    </row>
    <row r="114" spans="2:18" ht="15" customHeight="1">
      <c r="B114" t="s">
        <v>107</v>
      </c>
      <c r="C114" t="s">
        <v>108</v>
      </c>
      <c r="D114" s="6">
        <v>0</v>
      </c>
      <c r="E114">
        <v>0</v>
      </c>
      <c r="F114" s="1" t="s">
        <v>15</v>
      </c>
      <c r="H114" s="6">
        <v>0</v>
      </c>
      <c r="I114">
        <v>0</v>
      </c>
      <c r="J114" s="1" t="s">
        <v>15</v>
      </c>
      <c r="L114" s="6">
        <v>0</v>
      </c>
      <c r="M114">
        <v>0</v>
      </c>
      <c r="N114" s="1" t="s">
        <v>15</v>
      </c>
      <c r="P114" s="6">
        <v>0.07</v>
      </c>
      <c r="Q114" s="7">
        <v>20</v>
      </c>
      <c r="R114">
        <v>303</v>
      </c>
    </row>
    <row r="115" spans="3:18" ht="15" customHeight="1">
      <c r="C115" t="s">
        <v>16</v>
      </c>
      <c r="D115" s="6">
        <v>0</v>
      </c>
      <c r="E115">
        <v>0</v>
      </c>
      <c r="F115" s="1" t="s">
        <v>15</v>
      </c>
      <c r="H115" s="6">
        <v>0</v>
      </c>
      <c r="I115">
        <v>0</v>
      </c>
      <c r="J115" s="1" t="s">
        <v>15</v>
      </c>
      <c r="L115" s="6">
        <v>0</v>
      </c>
      <c r="M115">
        <v>0</v>
      </c>
      <c r="N115" s="1" t="s">
        <v>15</v>
      </c>
      <c r="P115" s="6">
        <v>0.07</v>
      </c>
      <c r="Q115">
        <v>20</v>
      </c>
      <c r="R115">
        <v>303</v>
      </c>
    </row>
    <row r="116" spans="5:18" ht="15" customHeight="1">
      <c r="E116" s="7"/>
      <c r="F116" s="1"/>
      <c r="J116" s="7"/>
      <c r="M116" s="7"/>
      <c r="N116" s="7"/>
      <c r="Q116" s="7"/>
      <c r="R116" s="7"/>
    </row>
    <row r="117" spans="2:18" ht="15" customHeight="1">
      <c r="B117" t="s">
        <v>198</v>
      </c>
      <c r="C117" t="s">
        <v>199</v>
      </c>
      <c r="D117" s="6">
        <v>0</v>
      </c>
      <c r="E117">
        <v>0</v>
      </c>
      <c r="F117" s="1" t="s">
        <v>15</v>
      </c>
      <c r="H117" s="6">
        <v>0.27</v>
      </c>
      <c r="I117" s="7">
        <v>0</v>
      </c>
      <c r="J117">
        <v>0</v>
      </c>
      <c r="L117" s="6">
        <v>0</v>
      </c>
      <c r="M117">
        <v>0</v>
      </c>
      <c r="N117" s="1" t="s">
        <v>15</v>
      </c>
      <c r="P117" s="6">
        <v>0</v>
      </c>
      <c r="Q117">
        <v>0</v>
      </c>
      <c r="R117" s="1" t="s">
        <v>15</v>
      </c>
    </row>
    <row r="118" spans="3:18" ht="15" customHeight="1">
      <c r="C118" t="s">
        <v>200</v>
      </c>
      <c r="D118" s="6">
        <v>0</v>
      </c>
      <c r="E118">
        <v>0</v>
      </c>
      <c r="F118" s="1" t="s">
        <v>15</v>
      </c>
      <c r="H118" s="6">
        <v>0.27</v>
      </c>
      <c r="I118">
        <v>63</v>
      </c>
      <c r="J118">
        <v>230</v>
      </c>
      <c r="L118" s="6">
        <v>0.28</v>
      </c>
      <c r="M118">
        <v>85</v>
      </c>
      <c r="N118">
        <v>309</v>
      </c>
      <c r="P118" s="6">
        <v>0.18</v>
      </c>
      <c r="Q118" s="7">
        <v>145</v>
      </c>
      <c r="R118">
        <v>795</v>
      </c>
    </row>
    <row r="119" spans="3:18" ht="15" customHeight="1">
      <c r="C119" t="s">
        <v>16</v>
      </c>
      <c r="D119" s="6">
        <v>0</v>
      </c>
      <c r="E119">
        <v>0</v>
      </c>
      <c r="F119" s="1" t="s">
        <v>15</v>
      </c>
      <c r="H119" s="6">
        <v>0.27</v>
      </c>
      <c r="I119">
        <v>63</v>
      </c>
      <c r="J119">
        <v>230</v>
      </c>
      <c r="L119" s="6">
        <v>0.28</v>
      </c>
      <c r="M119">
        <v>85</v>
      </c>
      <c r="N119">
        <v>309</v>
      </c>
      <c r="P119" s="6">
        <v>0.18</v>
      </c>
      <c r="Q119" s="7">
        <v>145</v>
      </c>
      <c r="R119">
        <v>795</v>
      </c>
    </row>
    <row r="120" spans="10:18" ht="15" customHeight="1">
      <c r="J120" s="7"/>
      <c r="M120" s="7"/>
      <c r="N120" s="7"/>
      <c r="Q120" s="7"/>
      <c r="R120" s="7"/>
    </row>
    <row r="121" spans="2:18" ht="15" customHeight="1">
      <c r="B121" t="s">
        <v>110</v>
      </c>
      <c r="C121" t="s">
        <v>201</v>
      </c>
      <c r="D121" s="6">
        <v>1.62</v>
      </c>
      <c r="E121">
        <v>924</v>
      </c>
      <c r="F121">
        <v>572</v>
      </c>
      <c r="H121" s="6">
        <v>2.22</v>
      </c>
      <c r="I121" s="7">
        <v>1490</v>
      </c>
      <c r="J121">
        <v>672</v>
      </c>
      <c r="L121" s="6">
        <v>2.28</v>
      </c>
      <c r="M121" s="7">
        <v>1677</v>
      </c>
      <c r="N121">
        <v>736</v>
      </c>
      <c r="P121" s="6">
        <v>2.07</v>
      </c>
      <c r="Q121" s="7">
        <v>1409</v>
      </c>
      <c r="R121">
        <v>682</v>
      </c>
    </row>
    <row r="122" spans="2:18" ht="15" customHeight="1">
      <c r="B122" t="s">
        <v>112</v>
      </c>
      <c r="C122" t="s">
        <v>202</v>
      </c>
      <c r="D122" s="6">
        <v>19.89</v>
      </c>
      <c r="E122" s="7">
        <v>11551</v>
      </c>
      <c r="F122">
        <v>581</v>
      </c>
      <c r="H122" s="6">
        <v>26.79</v>
      </c>
      <c r="I122" s="7">
        <v>18102</v>
      </c>
      <c r="J122">
        <v>676</v>
      </c>
      <c r="L122" s="6">
        <v>23.29</v>
      </c>
      <c r="M122" s="7">
        <v>10615</v>
      </c>
      <c r="N122">
        <v>456</v>
      </c>
      <c r="P122" s="6">
        <v>21.74</v>
      </c>
      <c r="Q122" s="7">
        <v>11081</v>
      </c>
      <c r="R122">
        <v>510</v>
      </c>
    </row>
    <row r="123" spans="3:18" ht="15" customHeight="1">
      <c r="C123" t="s">
        <v>113</v>
      </c>
      <c r="D123" s="6">
        <v>0</v>
      </c>
      <c r="E123">
        <v>0</v>
      </c>
      <c r="F123" s="1" t="s">
        <v>15</v>
      </c>
      <c r="H123" s="6">
        <v>0</v>
      </c>
      <c r="I123">
        <v>0</v>
      </c>
      <c r="J123" s="1" t="s">
        <v>15</v>
      </c>
      <c r="L123" s="6">
        <v>0</v>
      </c>
      <c r="M123">
        <v>0</v>
      </c>
      <c r="N123" s="1" t="s">
        <v>15</v>
      </c>
      <c r="P123" s="6">
        <v>0</v>
      </c>
      <c r="Q123">
        <v>0</v>
      </c>
      <c r="R123" s="1" t="s">
        <v>15</v>
      </c>
    </row>
    <row r="124" spans="3:18" ht="15" customHeight="1">
      <c r="C124" t="s">
        <v>16</v>
      </c>
      <c r="D124" s="6">
        <v>21.51</v>
      </c>
      <c r="E124" s="7">
        <v>12475</v>
      </c>
      <c r="F124">
        <v>580</v>
      </c>
      <c r="H124" s="6">
        <v>29.01</v>
      </c>
      <c r="I124" s="7">
        <v>19592</v>
      </c>
      <c r="J124">
        <v>675</v>
      </c>
      <c r="L124" s="6">
        <v>25.57</v>
      </c>
      <c r="M124" s="7">
        <v>12292</v>
      </c>
      <c r="N124">
        <v>481</v>
      </c>
      <c r="P124" s="6">
        <v>23.81</v>
      </c>
      <c r="Q124" s="7">
        <v>12490</v>
      </c>
      <c r="R124">
        <v>525</v>
      </c>
    </row>
    <row r="125" spans="9:18" ht="15" customHeight="1">
      <c r="I125" s="26"/>
      <c r="J125" s="26"/>
      <c r="K125" s="27"/>
      <c r="M125" s="26"/>
      <c r="N125" s="26"/>
      <c r="Q125" s="7"/>
      <c r="R125" s="7"/>
    </row>
    <row r="126" spans="2:18" ht="15" customHeight="1">
      <c r="B126" t="s">
        <v>114</v>
      </c>
      <c r="C126" t="s">
        <v>116</v>
      </c>
      <c r="D126" s="6">
        <v>0.49</v>
      </c>
      <c r="E126">
        <v>365</v>
      </c>
      <c r="F126">
        <v>742</v>
      </c>
      <c r="H126" s="6">
        <v>2.13</v>
      </c>
      <c r="I126" s="7">
        <v>1765</v>
      </c>
      <c r="J126">
        <v>828</v>
      </c>
      <c r="L126" s="6">
        <v>1.94</v>
      </c>
      <c r="M126" s="7">
        <v>1746</v>
      </c>
      <c r="N126">
        <v>902</v>
      </c>
      <c r="P126" s="6">
        <v>1.67</v>
      </c>
      <c r="Q126" s="7">
        <v>1393</v>
      </c>
      <c r="R126">
        <v>835</v>
      </c>
    </row>
    <row r="127" spans="2:18" ht="15" customHeight="1">
      <c r="B127" t="s">
        <v>115</v>
      </c>
      <c r="C127" t="s">
        <v>118</v>
      </c>
      <c r="D127" s="6">
        <v>4.92</v>
      </c>
      <c r="E127" s="7">
        <v>2834</v>
      </c>
      <c r="F127">
        <v>576</v>
      </c>
      <c r="H127" s="6">
        <v>12.69</v>
      </c>
      <c r="I127" s="7">
        <v>7515</v>
      </c>
      <c r="J127">
        <v>592</v>
      </c>
      <c r="L127" s="6">
        <v>13.04</v>
      </c>
      <c r="M127" s="7">
        <v>7045</v>
      </c>
      <c r="N127">
        <v>540</v>
      </c>
      <c r="P127" s="6">
        <v>15.1</v>
      </c>
      <c r="Q127" s="7">
        <v>8317</v>
      </c>
      <c r="R127">
        <v>551</v>
      </c>
    </row>
    <row r="128" spans="3:18" ht="15" customHeight="1">
      <c r="C128" t="s">
        <v>115</v>
      </c>
      <c r="D128" s="6">
        <v>0</v>
      </c>
      <c r="E128">
        <v>0</v>
      </c>
      <c r="F128" s="1" t="s">
        <v>15</v>
      </c>
      <c r="H128" s="6">
        <v>0.47</v>
      </c>
      <c r="I128">
        <v>200</v>
      </c>
      <c r="J128">
        <v>428</v>
      </c>
      <c r="L128" s="6">
        <v>0.8</v>
      </c>
      <c r="M128">
        <v>388</v>
      </c>
      <c r="N128">
        <v>486</v>
      </c>
      <c r="P128" s="6">
        <v>1.27</v>
      </c>
      <c r="Q128" s="7">
        <v>406</v>
      </c>
      <c r="R128">
        <v>321</v>
      </c>
    </row>
    <row r="129" spans="3:18" ht="15" customHeight="1">
      <c r="C129" t="s">
        <v>119</v>
      </c>
      <c r="D129" s="6">
        <v>0</v>
      </c>
      <c r="E129">
        <v>0</v>
      </c>
      <c r="F129" s="1" t="s">
        <v>15</v>
      </c>
      <c r="H129" s="6">
        <v>0</v>
      </c>
      <c r="I129">
        <v>0</v>
      </c>
      <c r="J129" s="1" t="s">
        <v>15</v>
      </c>
      <c r="K129" s="27"/>
      <c r="L129" s="6">
        <v>0</v>
      </c>
      <c r="M129">
        <v>0</v>
      </c>
      <c r="N129" s="1" t="s">
        <v>15</v>
      </c>
      <c r="P129" s="6">
        <v>0</v>
      </c>
      <c r="Q129">
        <v>0</v>
      </c>
      <c r="R129" s="1" t="s">
        <v>15</v>
      </c>
    </row>
    <row r="130" spans="3:18" ht="15" customHeight="1">
      <c r="C130" t="s">
        <v>120</v>
      </c>
      <c r="D130" s="6">
        <v>9.4</v>
      </c>
      <c r="E130" s="7">
        <v>5707</v>
      </c>
      <c r="F130">
        <v>607</v>
      </c>
      <c r="H130" s="6">
        <v>29</v>
      </c>
      <c r="I130" s="7">
        <v>17403</v>
      </c>
      <c r="J130">
        <v>600</v>
      </c>
      <c r="L130" s="6">
        <v>27.63</v>
      </c>
      <c r="M130" s="7">
        <v>16502</v>
      </c>
      <c r="N130">
        <v>597</v>
      </c>
      <c r="P130" s="6">
        <v>27.07</v>
      </c>
      <c r="Q130" s="7">
        <v>16569</v>
      </c>
      <c r="R130">
        <v>612</v>
      </c>
    </row>
    <row r="131" spans="3:19" ht="15" customHeight="1">
      <c r="C131" t="s">
        <v>146</v>
      </c>
      <c r="D131" s="6">
        <v>0</v>
      </c>
      <c r="E131">
        <v>0</v>
      </c>
      <c r="F131" s="1" t="s">
        <v>15</v>
      </c>
      <c r="H131" s="6">
        <v>0</v>
      </c>
      <c r="I131">
        <v>0</v>
      </c>
      <c r="J131" s="1" t="s">
        <v>15</v>
      </c>
      <c r="K131" s="27"/>
      <c r="L131" s="6">
        <v>0</v>
      </c>
      <c r="M131">
        <v>0</v>
      </c>
      <c r="N131" s="1" t="s">
        <v>15</v>
      </c>
      <c r="P131" s="6">
        <v>0</v>
      </c>
      <c r="Q131">
        <v>0</v>
      </c>
      <c r="R131" s="1" t="s">
        <v>15</v>
      </c>
      <c r="S131" s="21"/>
    </row>
    <row r="132" spans="3:19" ht="15" customHeight="1">
      <c r="C132" t="s">
        <v>179</v>
      </c>
      <c r="D132" s="6">
        <v>0</v>
      </c>
      <c r="E132">
        <v>0</v>
      </c>
      <c r="F132" s="1" t="s">
        <v>15</v>
      </c>
      <c r="H132" s="6">
        <v>0</v>
      </c>
      <c r="I132">
        <v>0</v>
      </c>
      <c r="J132" s="1" t="s">
        <v>15</v>
      </c>
      <c r="K132" s="27"/>
      <c r="L132" s="6">
        <v>0</v>
      </c>
      <c r="M132">
        <v>0</v>
      </c>
      <c r="N132" s="1" t="s">
        <v>15</v>
      </c>
      <c r="P132" s="6">
        <v>0</v>
      </c>
      <c r="Q132">
        <v>0</v>
      </c>
      <c r="R132" s="1" t="s">
        <v>15</v>
      </c>
      <c r="S132" s="21"/>
    </row>
    <row r="133" spans="3:19" ht="15" customHeight="1">
      <c r="C133" t="s">
        <v>121</v>
      </c>
      <c r="D133" s="6">
        <v>0</v>
      </c>
      <c r="E133">
        <v>0</v>
      </c>
      <c r="F133" s="1" t="s">
        <v>15</v>
      </c>
      <c r="H133" s="6">
        <v>0</v>
      </c>
      <c r="I133">
        <v>0</v>
      </c>
      <c r="J133" s="1" t="s">
        <v>15</v>
      </c>
      <c r="K133" s="27"/>
      <c r="L133" s="6">
        <v>0</v>
      </c>
      <c r="M133">
        <v>0</v>
      </c>
      <c r="N133" s="1" t="s">
        <v>15</v>
      </c>
      <c r="P133" s="6">
        <v>0</v>
      </c>
      <c r="Q133">
        <v>0</v>
      </c>
      <c r="R133" s="1" t="s">
        <v>15</v>
      </c>
      <c r="S133" s="21"/>
    </row>
    <row r="134" spans="3:18" ht="15" customHeight="1">
      <c r="C134" t="s">
        <v>122</v>
      </c>
      <c r="D134" s="6">
        <v>0</v>
      </c>
      <c r="E134">
        <v>0</v>
      </c>
      <c r="F134" s="1" t="s">
        <v>15</v>
      </c>
      <c r="H134" s="6">
        <v>0.2</v>
      </c>
      <c r="I134">
        <v>67</v>
      </c>
      <c r="J134">
        <v>344</v>
      </c>
      <c r="L134" s="6">
        <v>0.38</v>
      </c>
      <c r="M134">
        <v>69</v>
      </c>
      <c r="N134">
        <v>183</v>
      </c>
      <c r="P134" s="6">
        <v>0.38</v>
      </c>
      <c r="Q134" s="7">
        <v>87</v>
      </c>
      <c r="R134">
        <v>229</v>
      </c>
    </row>
    <row r="135" spans="3:18" ht="15" customHeight="1">
      <c r="C135" t="s">
        <v>123</v>
      </c>
      <c r="D135" s="6">
        <v>2.25</v>
      </c>
      <c r="E135" s="7">
        <v>1396</v>
      </c>
      <c r="F135">
        <v>621</v>
      </c>
      <c r="H135" s="6">
        <v>5.46</v>
      </c>
      <c r="I135" s="7">
        <v>2955</v>
      </c>
      <c r="J135">
        <v>541</v>
      </c>
      <c r="L135" s="6">
        <v>5.88</v>
      </c>
      <c r="M135" s="7">
        <v>3302</v>
      </c>
      <c r="N135">
        <v>562</v>
      </c>
      <c r="P135" s="6">
        <v>6.08</v>
      </c>
      <c r="Q135" s="7">
        <v>3703</v>
      </c>
      <c r="R135">
        <v>609</v>
      </c>
    </row>
    <row r="136" spans="3:18" ht="15" customHeight="1">
      <c r="C136" t="s">
        <v>16</v>
      </c>
      <c r="D136" s="6">
        <v>17.06</v>
      </c>
      <c r="E136" s="7">
        <v>10302</v>
      </c>
      <c r="F136">
        <v>604</v>
      </c>
      <c r="H136" s="6">
        <v>49.95</v>
      </c>
      <c r="I136" s="7">
        <v>29905</v>
      </c>
      <c r="J136">
        <v>599</v>
      </c>
      <c r="L136" s="6">
        <v>49.65</v>
      </c>
      <c r="M136" s="7">
        <v>29052</v>
      </c>
      <c r="N136">
        <v>585</v>
      </c>
      <c r="P136" s="6">
        <v>51.56</v>
      </c>
      <c r="Q136" s="7">
        <v>30474</v>
      </c>
      <c r="R136">
        <v>591</v>
      </c>
    </row>
    <row r="137" spans="9:18" ht="15" customHeight="1">
      <c r="I137" s="26"/>
      <c r="J137" s="26"/>
      <c r="K137" s="27"/>
      <c r="M137" s="26"/>
      <c r="N137" s="26"/>
      <c r="Q137" s="7"/>
      <c r="R137" s="7"/>
    </row>
    <row r="138" spans="2:20" ht="15" customHeight="1">
      <c r="B138" t="s">
        <v>16</v>
      </c>
      <c r="C138" t="s">
        <v>16</v>
      </c>
      <c r="D138" s="33">
        <f>+D16+D35+D55+D64+D68+D77+D90+D94+D112+D115+D119+D124+D136</f>
        <v>220.43</v>
      </c>
      <c r="E138" s="7">
        <v>156384</v>
      </c>
      <c r="F138" s="36">
        <f>+E138/D138</f>
        <v>709.4497119266887</v>
      </c>
      <c r="G138" s="7"/>
      <c r="H138" s="33">
        <f>+H16+H35+H55+H64+H68+H77+H90+H94+H112+H115+H119+H124+H136</f>
        <v>363.21999999999997</v>
      </c>
      <c r="I138" s="7">
        <v>216954</v>
      </c>
      <c r="J138" s="36">
        <f>+I138/H138</f>
        <v>597.3074169924564</v>
      </c>
      <c r="L138" s="33">
        <f>+L16+L35+L55+L64+L68+L77+L90+L94+L112+L115+L119+L124+L136</f>
        <v>321.3999999999999</v>
      </c>
      <c r="M138" s="7">
        <v>181431</v>
      </c>
      <c r="N138" s="36">
        <f>+M138/L138</f>
        <v>564.5021779713753</v>
      </c>
      <c r="P138" s="33">
        <f>+P16+P35+P55+P64+P68+P77+P90+P94+P112+P115+P119+P124+P136</f>
        <v>312.72</v>
      </c>
      <c r="Q138" s="7">
        <v>175343</v>
      </c>
      <c r="R138" s="36">
        <f>+Q138/P138</f>
        <v>560.7028651829112</v>
      </c>
      <c r="S138" s="33">
        <f>(+H138+L138+P138+D138)/3</f>
        <v>405.92333333333335</v>
      </c>
      <c r="T138" s="34" t="s">
        <v>207</v>
      </c>
    </row>
    <row r="139" spans="10:18" ht="15" customHeight="1">
      <c r="J139" s="7"/>
      <c r="M139" s="7"/>
      <c r="N139" s="7"/>
      <c r="Q139" s="7"/>
      <c r="R139" s="7"/>
    </row>
    <row r="140" spans="3:18" ht="15" customHeight="1">
      <c r="C140" t="s">
        <v>191</v>
      </c>
      <c r="E140" s="29">
        <f>+(E138-107713)/107713</f>
        <v>0.45185817867852535</v>
      </c>
      <c r="F140" s="1"/>
      <c r="I140" s="29">
        <f>+(I138-223455)/223455</f>
        <v>-0.029093105994495536</v>
      </c>
      <c r="M140" s="29">
        <f>+(M138-190480)/190480</f>
        <v>-0.04750629987400252</v>
      </c>
      <c r="Q140" s="29">
        <f>+(Q138-188183)/188183</f>
        <v>-0.06823145555124532</v>
      </c>
      <c r="R140" s="7"/>
    </row>
    <row r="141" spans="5:18" ht="12.75">
      <c r="E141" s="7"/>
      <c r="F141" s="1"/>
      <c r="J141" s="7"/>
      <c r="M141" s="7"/>
      <c r="N141" s="7"/>
      <c r="Q141" s="7"/>
      <c r="R141" s="7"/>
    </row>
    <row r="142" spans="2:6" ht="12.75">
      <c r="B142" t="s">
        <v>125</v>
      </c>
      <c r="E142" s="7"/>
      <c r="F142" s="1"/>
    </row>
    <row r="143" spans="5:6" ht="12.75">
      <c r="E143" s="7"/>
      <c r="F143"/>
    </row>
    <row r="144" spans="2:9" ht="12.75">
      <c r="B144" s="9" t="s">
        <v>192</v>
      </c>
      <c r="E144" s="7"/>
      <c r="F144" s="1"/>
      <c r="I144"/>
    </row>
    <row r="145" spans="2:9" ht="12.75">
      <c r="B145" s="9" t="s">
        <v>127</v>
      </c>
      <c r="E145" s="7"/>
      <c r="F145" s="1"/>
      <c r="I145"/>
    </row>
    <row r="146" ht="12.75">
      <c r="E146" s="7"/>
    </row>
    <row r="147" spans="2:9" ht="12.75">
      <c r="B147" s="27" t="s">
        <v>203</v>
      </c>
      <c r="E147" s="7"/>
      <c r="F147" s="1"/>
      <c r="I147"/>
    </row>
    <row r="148" spans="2:9" ht="12.75">
      <c r="B148" s="27" t="s">
        <v>204</v>
      </c>
      <c r="E148" s="7"/>
      <c r="F148" s="1"/>
      <c r="I148"/>
    </row>
    <row r="149" spans="2:9" ht="12.75">
      <c r="B149" t="s">
        <v>134</v>
      </c>
      <c r="E149" s="7"/>
      <c r="F149" s="1"/>
      <c r="I149"/>
    </row>
    <row r="150" spans="5:6" ht="12.75">
      <c r="E150" s="7"/>
      <c r="F150"/>
    </row>
    <row r="151" spans="5:6" ht="12.75">
      <c r="E151" s="7"/>
      <c r="F151"/>
    </row>
    <row r="152" spans="5:6" ht="12.75">
      <c r="E152" s="7"/>
      <c r="F152"/>
    </row>
    <row r="153" spans="5:6" ht="12.75">
      <c r="E153" s="7"/>
      <c r="F153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1" r:id="rId1"/>
  <headerFooter alignWithMargins="0">
    <oddFooter>&amp;L&amp;8Source: IR*P Data Warehouse Debbie on 8/31/10.
FHDA IR*P RBB - 8/31/10
FH 5-yr WSCH FTEF Prod by Term.xls&amp;R&amp;8Page &amp;P of &amp;N</oddFooter>
  </headerFooter>
  <rowBreaks count="2" manualBreakCount="2">
    <brk id="78" min="1" max="17" man="1"/>
    <brk id="116" min="1" max="1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6" customWidth="1"/>
    <col min="5" max="5" width="9.28125" style="0" customWidth="1"/>
    <col min="6" max="6" width="7.7109375" style="7" customWidth="1"/>
    <col min="7" max="7" width="2.7109375" style="0" customWidth="1"/>
    <col min="8" max="8" width="9.28125" style="6" customWidth="1"/>
    <col min="9" max="9" width="10.421875" style="7" customWidth="1"/>
    <col min="10" max="10" width="7.7109375" style="0" customWidth="1"/>
    <col min="11" max="11" width="2.7109375" style="0" customWidth="1"/>
    <col min="12" max="12" width="9.28125" style="6" customWidth="1"/>
    <col min="13" max="13" width="9.28125" style="0" customWidth="1"/>
    <col min="14" max="14" width="7.7109375" style="0" customWidth="1"/>
    <col min="15" max="15" width="2.7109375" style="0" customWidth="1"/>
    <col min="16" max="16" width="9.28125" style="6" customWidth="1"/>
    <col min="17" max="17" width="9.28125" style="0" customWidth="1"/>
    <col min="18" max="18" width="7.7109375" style="0" customWidth="1"/>
    <col min="19" max="19" width="11.140625" style="0" customWidth="1"/>
    <col min="20" max="20" width="33.421875" style="0" customWidth="1"/>
    <col min="21" max="21" width="6.57421875" style="0" customWidth="1"/>
    <col min="22" max="22" width="8.28125" style="0" customWidth="1"/>
    <col min="23" max="23" width="28.140625" style="0" customWidth="1"/>
    <col min="24" max="24" width="9.7109375" style="0" customWidth="1"/>
    <col min="25" max="25" width="8.8515625" style="0" customWidth="1"/>
    <col min="27" max="27" width="2.57421875" style="0" customWidth="1"/>
    <col min="28" max="28" width="8.7109375" style="0" customWidth="1"/>
    <col min="30" max="30" width="9.00390625" style="0" customWidth="1"/>
    <col min="31" max="31" width="3.421875" style="0" customWidth="1"/>
    <col min="32" max="32" width="10.140625" style="0" customWidth="1"/>
    <col min="33" max="33" width="8.8515625" style="0" customWidth="1"/>
    <col min="34" max="34" width="9.00390625" style="0" customWidth="1"/>
    <col min="35" max="35" width="10.8515625" style="0" customWidth="1"/>
    <col min="39" max="39" width="3.14062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36" ht="15.75">
      <c r="B2" s="37" t="s">
        <v>209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42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U3" s="1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2.75">
      <c r="A4" s="28"/>
      <c r="U4" s="1"/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4:42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  <c r="U5" s="1"/>
      <c r="V5" s="1"/>
      <c r="X5" s="1"/>
      <c r="Y5" s="1"/>
      <c r="Z5" s="8"/>
      <c r="AA5" s="8"/>
      <c r="AB5" s="8"/>
      <c r="AC5" s="1"/>
      <c r="AD5" s="1"/>
      <c r="AE5" s="1"/>
      <c r="AF5" s="1"/>
      <c r="AI5" s="7"/>
      <c r="AK5" s="1"/>
      <c r="AL5" s="1"/>
      <c r="AM5" s="1"/>
      <c r="AN5" s="1"/>
      <c r="AO5" s="1"/>
      <c r="AP5" s="1"/>
    </row>
    <row r="6" spans="2:36" ht="13.5" thickBot="1">
      <c r="B6" s="2" t="s">
        <v>1</v>
      </c>
      <c r="C6" s="2" t="s">
        <v>2</v>
      </c>
      <c r="D6" s="23" t="s">
        <v>3</v>
      </c>
      <c r="E6" s="3" t="s">
        <v>4</v>
      </c>
      <c r="F6" s="17" t="s">
        <v>5</v>
      </c>
      <c r="G6" s="3"/>
      <c r="H6" s="23" t="s">
        <v>3</v>
      </c>
      <c r="I6" s="17" t="s">
        <v>4</v>
      </c>
      <c r="J6" s="3" t="s">
        <v>5</v>
      </c>
      <c r="K6" s="3"/>
      <c r="L6" s="23" t="s">
        <v>3</v>
      </c>
      <c r="M6" s="3" t="s">
        <v>4</v>
      </c>
      <c r="N6" s="3" t="s">
        <v>5</v>
      </c>
      <c r="O6" s="3"/>
      <c r="P6" s="23" t="s">
        <v>3</v>
      </c>
      <c r="Q6" s="3" t="s">
        <v>4</v>
      </c>
      <c r="R6" s="3" t="s">
        <v>5</v>
      </c>
      <c r="X6" s="1"/>
      <c r="Y6" s="1"/>
      <c r="Z6" s="8"/>
      <c r="AB6" s="8"/>
      <c r="AC6" s="8"/>
      <c r="AD6" s="1"/>
      <c r="AF6" s="1"/>
      <c r="AG6" s="1"/>
      <c r="AH6" s="1"/>
      <c r="AJ6" s="7"/>
    </row>
    <row r="7" spans="2:18" ht="13.5" thickTop="1">
      <c r="B7" s="4"/>
      <c r="C7" s="4"/>
      <c r="D7" s="24"/>
      <c r="E7" s="5"/>
      <c r="F7" s="18"/>
      <c r="G7" s="5"/>
      <c r="O7" s="5"/>
      <c r="P7" s="24"/>
      <c r="Q7" s="5"/>
      <c r="R7" s="5"/>
    </row>
    <row r="8" spans="2:17" ht="15" customHeight="1">
      <c r="B8" t="s">
        <v>6</v>
      </c>
      <c r="C8" t="s">
        <v>7</v>
      </c>
      <c r="D8" s="39">
        <v>0.55</v>
      </c>
      <c r="E8" s="1">
        <v>415</v>
      </c>
      <c r="F8" s="1">
        <v>756</v>
      </c>
      <c r="G8" s="1"/>
      <c r="H8" s="39">
        <v>1.21</v>
      </c>
      <c r="I8" s="1">
        <v>715</v>
      </c>
      <c r="J8" s="1">
        <v>593</v>
      </c>
      <c r="K8" s="1"/>
      <c r="L8" s="39">
        <v>1.45</v>
      </c>
      <c r="M8">
        <v>739</v>
      </c>
      <c r="N8">
        <v>510</v>
      </c>
      <c r="Q8" s="7"/>
    </row>
    <row r="9" spans="2:33" ht="15" customHeight="1">
      <c r="B9" t="s">
        <v>8</v>
      </c>
      <c r="C9" t="s">
        <v>9</v>
      </c>
      <c r="D9" s="6">
        <v>4.43</v>
      </c>
      <c r="E9" s="7">
        <v>2721</v>
      </c>
      <c r="F9">
        <v>615</v>
      </c>
      <c r="H9" s="39">
        <v>5.83</v>
      </c>
      <c r="I9" s="7">
        <v>3793</v>
      </c>
      <c r="J9">
        <v>650</v>
      </c>
      <c r="L9" s="39">
        <v>6.19</v>
      </c>
      <c r="M9" s="7">
        <v>4259</v>
      </c>
      <c r="N9">
        <v>688</v>
      </c>
      <c r="Q9" s="7"/>
      <c r="Y9" s="7"/>
      <c r="AC9" s="7"/>
      <c r="AG9" s="7"/>
    </row>
    <row r="10" spans="3:33" ht="15" customHeight="1">
      <c r="C10" t="s">
        <v>10</v>
      </c>
      <c r="D10" s="6">
        <v>0</v>
      </c>
      <c r="E10">
        <v>0</v>
      </c>
      <c r="F10" s="1" t="s">
        <v>15</v>
      </c>
      <c r="H10" s="39">
        <v>0.15</v>
      </c>
      <c r="I10">
        <v>72</v>
      </c>
      <c r="J10">
        <v>480</v>
      </c>
      <c r="L10" s="39">
        <v>0.15</v>
      </c>
      <c r="M10">
        <v>81</v>
      </c>
      <c r="N10">
        <v>540</v>
      </c>
      <c r="Q10" s="7"/>
      <c r="Y10" s="7"/>
      <c r="AC10" s="7"/>
      <c r="AG10" s="7"/>
    </row>
    <row r="11" spans="3:17" ht="15" customHeight="1">
      <c r="C11" t="s">
        <v>11</v>
      </c>
      <c r="D11" s="6">
        <v>0.07</v>
      </c>
      <c r="E11">
        <v>36</v>
      </c>
      <c r="F11">
        <v>545</v>
      </c>
      <c r="H11" s="39">
        <v>0.62</v>
      </c>
      <c r="I11">
        <v>274</v>
      </c>
      <c r="J11">
        <v>446</v>
      </c>
      <c r="L11" s="39">
        <v>0.58</v>
      </c>
      <c r="M11">
        <v>241</v>
      </c>
      <c r="N11">
        <v>413</v>
      </c>
      <c r="Q11" s="7"/>
    </row>
    <row r="12" spans="3:17" ht="15" customHeight="1">
      <c r="C12" t="s">
        <v>12</v>
      </c>
      <c r="D12" s="6">
        <v>0</v>
      </c>
      <c r="E12">
        <v>0</v>
      </c>
      <c r="F12" s="1" t="s">
        <v>15</v>
      </c>
      <c r="H12" s="6">
        <v>0</v>
      </c>
      <c r="I12">
        <v>0</v>
      </c>
      <c r="J12" s="1" t="s">
        <v>15</v>
      </c>
      <c r="L12" s="6">
        <v>0</v>
      </c>
      <c r="M12">
        <v>0</v>
      </c>
      <c r="N12" s="1" t="s">
        <v>15</v>
      </c>
      <c r="Q12" s="7"/>
    </row>
    <row r="13" spans="3:35" ht="15" customHeight="1">
      <c r="C13" t="s">
        <v>13</v>
      </c>
      <c r="D13" s="6">
        <v>0.4</v>
      </c>
      <c r="E13">
        <v>242</v>
      </c>
      <c r="F13">
        <v>601</v>
      </c>
      <c r="H13" s="39">
        <v>0.91</v>
      </c>
      <c r="I13">
        <v>638</v>
      </c>
      <c r="J13">
        <v>701</v>
      </c>
      <c r="L13" s="39">
        <v>1.01</v>
      </c>
      <c r="M13">
        <v>653</v>
      </c>
      <c r="N13">
        <v>647</v>
      </c>
      <c r="Q13" s="7"/>
      <c r="AI13" s="7"/>
    </row>
    <row r="14" spans="3:36" ht="15" customHeight="1">
      <c r="C14" t="s">
        <v>180</v>
      </c>
      <c r="D14" s="6">
        <v>0</v>
      </c>
      <c r="E14">
        <v>0</v>
      </c>
      <c r="F14" s="1" t="s">
        <v>15</v>
      </c>
      <c r="H14" s="39">
        <v>0.4</v>
      </c>
      <c r="I14">
        <v>114</v>
      </c>
      <c r="J14">
        <v>284</v>
      </c>
      <c r="L14" s="39">
        <v>0.6</v>
      </c>
      <c r="M14">
        <v>168</v>
      </c>
      <c r="N14">
        <v>279</v>
      </c>
      <c r="R14" s="1"/>
      <c r="AJ14" s="7"/>
    </row>
    <row r="15" spans="3:17" ht="15" customHeight="1">
      <c r="C15" t="s">
        <v>14</v>
      </c>
      <c r="D15" s="6">
        <v>0.07</v>
      </c>
      <c r="E15">
        <v>25</v>
      </c>
      <c r="F15" s="7">
        <v>379</v>
      </c>
      <c r="G15" s="7"/>
      <c r="H15" s="39">
        <v>1.85</v>
      </c>
      <c r="I15">
        <v>747</v>
      </c>
      <c r="J15">
        <v>404</v>
      </c>
      <c r="L15" s="39">
        <v>1.65</v>
      </c>
      <c r="M15">
        <v>626</v>
      </c>
      <c r="N15" s="7">
        <v>380</v>
      </c>
      <c r="Q15" s="7"/>
    </row>
    <row r="16" spans="3:17" ht="15" customHeight="1">
      <c r="C16" t="s">
        <v>16</v>
      </c>
      <c r="D16" s="6">
        <v>5.51</v>
      </c>
      <c r="E16" s="7">
        <v>3439</v>
      </c>
      <c r="F16">
        <v>624</v>
      </c>
      <c r="H16" s="39">
        <v>10.97</v>
      </c>
      <c r="I16" s="7">
        <v>6353</v>
      </c>
      <c r="J16">
        <v>579</v>
      </c>
      <c r="L16" s="39">
        <v>11.63</v>
      </c>
      <c r="M16" s="7">
        <v>6766</v>
      </c>
      <c r="N16">
        <v>582</v>
      </c>
      <c r="Q16" s="7"/>
    </row>
    <row r="17" spans="4:18" ht="15" customHeight="1">
      <c r="D17"/>
      <c r="E17" s="7"/>
      <c r="J17" s="7"/>
      <c r="M17" s="7"/>
      <c r="N17" s="7"/>
      <c r="Q17" s="7"/>
      <c r="R17" s="7"/>
    </row>
    <row r="18" spans="2:18" ht="15" customHeight="1">
      <c r="B18" t="s">
        <v>17</v>
      </c>
      <c r="C18" t="s">
        <v>18</v>
      </c>
      <c r="D18" s="6">
        <v>0.2</v>
      </c>
      <c r="E18">
        <v>156</v>
      </c>
      <c r="F18">
        <v>776</v>
      </c>
      <c r="H18" s="6">
        <v>0.4</v>
      </c>
      <c r="I18">
        <v>426</v>
      </c>
      <c r="J18" s="7">
        <v>1060</v>
      </c>
      <c r="K18" s="7"/>
      <c r="L18" s="6">
        <v>0.4</v>
      </c>
      <c r="M18">
        <v>384</v>
      </c>
      <c r="N18">
        <v>955</v>
      </c>
      <c r="O18" s="7"/>
      <c r="Q18" s="7"/>
      <c r="R18" s="7"/>
    </row>
    <row r="19" spans="2:17" ht="15" customHeight="1">
      <c r="B19" t="s">
        <v>19</v>
      </c>
      <c r="C19" t="s">
        <v>20</v>
      </c>
      <c r="D19" s="6">
        <v>4.7</v>
      </c>
      <c r="E19" s="7">
        <v>2991</v>
      </c>
      <c r="F19">
        <v>636</v>
      </c>
      <c r="H19" s="6">
        <v>14.27</v>
      </c>
      <c r="I19" s="7">
        <v>8903</v>
      </c>
      <c r="J19">
        <v>624</v>
      </c>
      <c r="L19" s="6">
        <v>14.91</v>
      </c>
      <c r="M19" s="7">
        <v>9147</v>
      </c>
      <c r="N19">
        <v>613</v>
      </c>
      <c r="Q19" s="7"/>
    </row>
    <row r="20" spans="3:19" ht="15" customHeight="1">
      <c r="C20" t="s">
        <v>21</v>
      </c>
      <c r="D20" s="6">
        <v>0</v>
      </c>
      <c r="E20">
        <v>0</v>
      </c>
      <c r="F20" s="1" t="s">
        <v>15</v>
      </c>
      <c r="H20" s="6">
        <v>1.11</v>
      </c>
      <c r="I20">
        <v>278</v>
      </c>
      <c r="J20">
        <v>250</v>
      </c>
      <c r="L20" s="6">
        <v>0.38</v>
      </c>
      <c r="M20">
        <v>14</v>
      </c>
      <c r="N20">
        <v>37</v>
      </c>
      <c r="Q20" s="7"/>
      <c r="R20" s="7"/>
      <c r="S20" s="7"/>
    </row>
    <row r="21" spans="3:17" ht="15" customHeight="1">
      <c r="C21" t="s">
        <v>22</v>
      </c>
      <c r="D21" s="6">
        <v>0.37</v>
      </c>
      <c r="E21">
        <v>63</v>
      </c>
      <c r="F21">
        <v>171</v>
      </c>
      <c r="H21" s="6">
        <v>2.28</v>
      </c>
      <c r="I21">
        <v>948</v>
      </c>
      <c r="J21">
        <v>415</v>
      </c>
      <c r="L21" s="6">
        <v>1.98</v>
      </c>
      <c r="M21">
        <v>763</v>
      </c>
      <c r="N21">
        <v>385</v>
      </c>
      <c r="Q21" s="7"/>
    </row>
    <row r="22" spans="3:17" ht="15" customHeight="1">
      <c r="C22" t="s">
        <v>23</v>
      </c>
      <c r="D22" s="6">
        <v>1.97</v>
      </c>
      <c r="E22">
        <v>393</v>
      </c>
      <c r="F22">
        <v>199</v>
      </c>
      <c r="H22" s="6">
        <v>5.24</v>
      </c>
      <c r="I22" s="7">
        <v>1507</v>
      </c>
      <c r="J22">
        <v>288</v>
      </c>
      <c r="L22" s="6">
        <v>5.53</v>
      </c>
      <c r="M22" s="7">
        <v>1668</v>
      </c>
      <c r="N22">
        <v>302</v>
      </c>
      <c r="Q22" s="7"/>
    </row>
    <row r="23" spans="3:17" ht="15" customHeight="1">
      <c r="C23" t="s">
        <v>155</v>
      </c>
      <c r="D23" s="6">
        <v>1.28</v>
      </c>
      <c r="E23" s="7">
        <v>1029</v>
      </c>
      <c r="F23">
        <v>807</v>
      </c>
      <c r="H23" s="6">
        <v>2.67</v>
      </c>
      <c r="I23" s="7">
        <v>1806</v>
      </c>
      <c r="J23">
        <v>676</v>
      </c>
      <c r="L23" s="6">
        <v>2.75</v>
      </c>
      <c r="M23" s="7">
        <v>1928</v>
      </c>
      <c r="N23">
        <v>702</v>
      </c>
      <c r="Q23" s="7"/>
    </row>
    <row r="24" spans="3:34" ht="15" customHeight="1">
      <c r="C24" t="s">
        <v>182</v>
      </c>
      <c r="D24" s="6">
        <v>1.64</v>
      </c>
      <c r="E24" s="7">
        <v>1173</v>
      </c>
      <c r="F24">
        <v>716</v>
      </c>
      <c r="H24" s="6">
        <v>2.64</v>
      </c>
      <c r="I24" s="7">
        <v>1556</v>
      </c>
      <c r="J24">
        <v>590</v>
      </c>
      <c r="L24" s="6">
        <v>2.95</v>
      </c>
      <c r="M24" s="7">
        <v>1706</v>
      </c>
      <c r="N24">
        <v>578</v>
      </c>
      <c r="Q24" s="7"/>
      <c r="S24" s="7"/>
      <c r="AH24" s="7"/>
    </row>
    <row r="25" spans="3:33" ht="15" customHeight="1">
      <c r="C25" t="s">
        <v>25</v>
      </c>
      <c r="D25" s="6">
        <v>0.9</v>
      </c>
      <c r="E25">
        <v>606</v>
      </c>
      <c r="F25">
        <v>671</v>
      </c>
      <c r="H25" s="6">
        <v>0.9</v>
      </c>
      <c r="I25">
        <v>567</v>
      </c>
      <c r="J25">
        <v>628</v>
      </c>
      <c r="L25" s="6">
        <v>0.45</v>
      </c>
      <c r="M25">
        <v>547</v>
      </c>
      <c r="N25" s="7">
        <v>1214</v>
      </c>
      <c r="Q25" s="7"/>
      <c r="S25" s="7"/>
      <c r="AC25" s="7"/>
      <c r="AG25" s="7"/>
    </row>
    <row r="26" spans="3:33" ht="15" customHeight="1">
      <c r="C26" t="s">
        <v>156</v>
      </c>
      <c r="D26" s="6">
        <v>0.52</v>
      </c>
      <c r="E26">
        <v>300</v>
      </c>
      <c r="F26">
        <v>581</v>
      </c>
      <c r="H26" s="6">
        <v>2.72</v>
      </c>
      <c r="I26" s="7">
        <v>1381</v>
      </c>
      <c r="J26">
        <v>508</v>
      </c>
      <c r="L26" s="6">
        <v>3.67</v>
      </c>
      <c r="M26" s="7">
        <v>1790</v>
      </c>
      <c r="N26">
        <v>488</v>
      </c>
      <c r="Q26" s="7"/>
      <c r="AC26" s="7"/>
      <c r="AG26" s="7"/>
    </row>
    <row r="27" spans="3:33" ht="15" customHeight="1">
      <c r="C27" t="s">
        <v>26</v>
      </c>
      <c r="D27" s="6">
        <v>0.61</v>
      </c>
      <c r="E27">
        <v>384</v>
      </c>
      <c r="F27">
        <v>628</v>
      </c>
      <c r="H27" s="6">
        <v>1.43</v>
      </c>
      <c r="I27" s="7">
        <v>1037</v>
      </c>
      <c r="J27">
        <v>728</v>
      </c>
      <c r="L27" s="6">
        <v>1.63</v>
      </c>
      <c r="M27" s="7">
        <v>1034</v>
      </c>
      <c r="N27">
        <v>636</v>
      </c>
      <c r="Q27" s="7"/>
      <c r="Y27" s="7"/>
      <c r="AC27" s="7"/>
      <c r="AD27" s="7"/>
      <c r="AF27" s="7"/>
      <c r="AG27" s="7"/>
    </row>
    <row r="28" spans="3:33" ht="15" customHeight="1">
      <c r="C28" t="s">
        <v>28</v>
      </c>
      <c r="D28" s="6">
        <v>0</v>
      </c>
      <c r="E28">
        <v>8</v>
      </c>
      <c r="F28" s="1" t="s">
        <v>15</v>
      </c>
      <c r="H28" s="6">
        <v>2.2</v>
      </c>
      <c r="I28" s="7">
        <v>1027</v>
      </c>
      <c r="J28">
        <v>466</v>
      </c>
      <c r="L28" s="6">
        <v>1.95</v>
      </c>
      <c r="M28">
        <v>837</v>
      </c>
      <c r="N28">
        <v>429</v>
      </c>
      <c r="Q28" s="7"/>
      <c r="S28" s="21"/>
      <c r="Y28" s="7"/>
      <c r="AC28" s="7"/>
      <c r="AG28" s="7"/>
    </row>
    <row r="29" spans="3:33" ht="15" customHeight="1">
      <c r="C29" t="s">
        <v>29</v>
      </c>
      <c r="D29" s="6">
        <f>+E29/F29</f>
        <v>4.615384615384615</v>
      </c>
      <c r="E29" s="7">
        <v>3000</v>
      </c>
      <c r="F29" s="34">
        <v>650</v>
      </c>
      <c r="H29" s="6">
        <f>+I29/J29</f>
        <v>7.136923076923077</v>
      </c>
      <c r="I29" s="7">
        <v>4639</v>
      </c>
      <c r="J29" s="36">
        <v>650</v>
      </c>
      <c r="L29" s="6">
        <f>+M29/N29</f>
        <v>3.4692307692307693</v>
      </c>
      <c r="M29" s="7">
        <v>2255</v>
      </c>
      <c r="N29" s="36">
        <v>650</v>
      </c>
      <c r="P29" s="33"/>
      <c r="Q29" s="7"/>
      <c r="R29" s="36"/>
      <c r="S29" s="33">
        <f>+(+D29+H29+L29+P29)/3</f>
        <v>5.073846153846154</v>
      </c>
      <c r="T29" s="34" t="s">
        <v>208</v>
      </c>
      <c r="Y29" s="7"/>
      <c r="AC29" s="7"/>
      <c r="AG29" s="7"/>
    </row>
    <row r="30" spans="3:33" ht="15" customHeight="1">
      <c r="C30" t="s">
        <v>32</v>
      </c>
      <c r="D30" s="6">
        <v>1.97</v>
      </c>
      <c r="E30" s="7">
        <v>1475</v>
      </c>
      <c r="F30">
        <v>749</v>
      </c>
      <c r="H30" s="6">
        <v>3.65</v>
      </c>
      <c r="I30" s="7">
        <v>2321</v>
      </c>
      <c r="J30" s="7">
        <v>635</v>
      </c>
      <c r="K30" s="7"/>
      <c r="L30" s="6">
        <v>3.68</v>
      </c>
      <c r="M30" s="7">
        <v>2233</v>
      </c>
      <c r="N30">
        <v>608</v>
      </c>
      <c r="R30" s="1"/>
      <c r="AC30" s="7"/>
      <c r="AG30" s="7"/>
    </row>
    <row r="31" spans="3:35" ht="15" customHeight="1">
      <c r="C31" t="s">
        <v>31</v>
      </c>
      <c r="D31" s="6">
        <v>0.88</v>
      </c>
      <c r="E31">
        <v>468</v>
      </c>
      <c r="F31">
        <v>531</v>
      </c>
      <c r="H31" s="6">
        <v>3.17</v>
      </c>
      <c r="I31" s="7">
        <v>1679</v>
      </c>
      <c r="J31">
        <v>529</v>
      </c>
      <c r="L31" s="6">
        <v>3.23</v>
      </c>
      <c r="M31" s="7">
        <v>1632</v>
      </c>
      <c r="N31" s="7">
        <v>505</v>
      </c>
      <c r="Q31" s="7"/>
      <c r="AC31" s="7"/>
      <c r="AD31" s="7"/>
      <c r="AG31" s="7"/>
      <c r="AI31" s="7"/>
    </row>
    <row r="32" spans="3:35" ht="15" customHeight="1">
      <c r="C32" t="s">
        <v>33</v>
      </c>
      <c r="D32" s="6">
        <v>0</v>
      </c>
      <c r="E32">
        <v>0</v>
      </c>
      <c r="F32" s="1" t="s">
        <v>15</v>
      </c>
      <c r="H32" s="6">
        <v>0</v>
      </c>
      <c r="I32">
        <v>0</v>
      </c>
      <c r="J32" s="1" t="s">
        <v>15</v>
      </c>
      <c r="L32" s="6">
        <v>0</v>
      </c>
      <c r="M32">
        <v>0</v>
      </c>
      <c r="N32" s="1" t="s">
        <v>15</v>
      </c>
      <c r="Q32" s="7"/>
      <c r="Y32" s="7"/>
      <c r="AC32" s="7"/>
      <c r="AG32" s="7"/>
      <c r="AI32" s="7"/>
    </row>
    <row r="33" spans="3:35" ht="15" customHeight="1">
      <c r="C33" t="s">
        <v>34</v>
      </c>
      <c r="D33" s="6">
        <v>1.04</v>
      </c>
      <c r="E33">
        <v>666</v>
      </c>
      <c r="F33">
        <v>637</v>
      </c>
      <c r="H33" s="6">
        <v>4.53</v>
      </c>
      <c r="I33" s="7">
        <v>3226</v>
      </c>
      <c r="J33">
        <v>712</v>
      </c>
      <c r="L33" s="6">
        <v>4.02</v>
      </c>
      <c r="M33" s="7">
        <v>2569</v>
      </c>
      <c r="N33" s="7">
        <v>639</v>
      </c>
      <c r="Q33" s="7"/>
      <c r="Y33" s="7"/>
      <c r="AC33" s="7"/>
      <c r="AG33" s="7"/>
      <c r="AI33" s="7"/>
    </row>
    <row r="34" spans="3:18" ht="15" customHeight="1">
      <c r="C34" t="s">
        <v>196</v>
      </c>
      <c r="D34" s="6">
        <v>0</v>
      </c>
      <c r="E34">
        <v>0</v>
      </c>
      <c r="F34" s="1" t="s">
        <v>15</v>
      </c>
      <c r="H34" s="6">
        <v>0</v>
      </c>
      <c r="I34">
        <v>0</v>
      </c>
      <c r="J34" s="1" t="s">
        <v>15</v>
      </c>
      <c r="L34" s="6">
        <v>0</v>
      </c>
      <c r="M34">
        <v>0</v>
      </c>
      <c r="N34" s="1" t="s">
        <v>15</v>
      </c>
      <c r="R34" s="1"/>
    </row>
    <row r="35" spans="3:34" ht="15" customHeight="1">
      <c r="C35" t="s">
        <v>16</v>
      </c>
      <c r="D35" s="6">
        <f>SUM(D18:D34)</f>
        <v>20.69538461538461</v>
      </c>
      <c r="E35" s="7">
        <v>12712</v>
      </c>
      <c r="F35" s="36">
        <f>+E35/D35</f>
        <v>614.2432352066609</v>
      </c>
      <c r="H35" s="6">
        <f>SUM(H18:H34)</f>
        <v>54.346923076923076</v>
      </c>
      <c r="I35" s="7">
        <v>31299</v>
      </c>
      <c r="J35" s="36">
        <f>+I35/H35</f>
        <v>575.911168985577</v>
      </c>
      <c r="L35" s="6">
        <f>SUM(L18:L34)</f>
        <v>50.99923076923078</v>
      </c>
      <c r="M35" s="7">
        <v>28505</v>
      </c>
      <c r="N35" s="36">
        <f>+M35/L35</f>
        <v>558.9299989441771</v>
      </c>
      <c r="P35" s="33"/>
      <c r="Q35" s="7"/>
      <c r="R35" s="36"/>
      <c r="S35" s="33">
        <f>+(+D35+H35+L35+P35)/3</f>
        <v>42.01384615384615</v>
      </c>
      <c r="T35" s="34" t="s">
        <v>207</v>
      </c>
      <c r="AH35" s="7"/>
    </row>
    <row r="36" spans="5:18" ht="15" customHeight="1">
      <c r="E36" s="7"/>
      <c r="J36" s="7"/>
      <c r="M36" s="7"/>
      <c r="N36" s="7"/>
      <c r="Q36" s="7"/>
      <c r="R36" s="7"/>
    </row>
    <row r="37" spans="2:17" ht="15" customHeight="1">
      <c r="B37" t="s">
        <v>35</v>
      </c>
      <c r="C37" t="s">
        <v>36</v>
      </c>
      <c r="D37" s="6">
        <v>3.08</v>
      </c>
      <c r="E37" s="7">
        <v>1679</v>
      </c>
      <c r="F37">
        <v>546</v>
      </c>
      <c r="H37" s="6">
        <v>8.67</v>
      </c>
      <c r="I37" s="7">
        <v>3734</v>
      </c>
      <c r="J37" s="7">
        <v>431</v>
      </c>
      <c r="K37" s="7"/>
      <c r="L37" s="6">
        <v>8.97</v>
      </c>
      <c r="M37" s="7">
        <v>4071</v>
      </c>
      <c r="N37" s="7">
        <v>454</v>
      </c>
      <c r="Q37" s="7"/>
    </row>
    <row r="38" spans="2:35" ht="15" customHeight="1">
      <c r="B38" t="s">
        <v>37</v>
      </c>
      <c r="C38" t="s">
        <v>38</v>
      </c>
      <c r="D38" s="6">
        <v>0</v>
      </c>
      <c r="E38">
        <v>0</v>
      </c>
      <c r="F38" s="1" t="s">
        <v>15</v>
      </c>
      <c r="H38" s="6">
        <v>0</v>
      </c>
      <c r="I38">
        <v>0</v>
      </c>
      <c r="J38" s="1" t="s">
        <v>15</v>
      </c>
      <c r="L38" s="6">
        <v>0</v>
      </c>
      <c r="M38">
        <v>84</v>
      </c>
      <c r="N38" s="1" t="s">
        <v>15</v>
      </c>
      <c r="Q38" s="7"/>
      <c r="AI38" s="7"/>
    </row>
    <row r="39" spans="3:17" ht="15" customHeight="1">
      <c r="C39" t="s">
        <v>39</v>
      </c>
      <c r="D39" s="6">
        <v>2.27</v>
      </c>
      <c r="E39" s="7">
        <v>1478</v>
      </c>
      <c r="F39">
        <v>653</v>
      </c>
      <c r="H39" s="6">
        <v>5.23</v>
      </c>
      <c r="I39" s="7">
        <v>3248</v>
      </c>
      <c r="J39">
        <v>621</v>
      </c>
      <c r="L39" s="6">
        <v>5.09</v>
      </c>
      <c r="M39" s="7">
        <v>2532</v>
      </c>
      <c r="N39">
        <v>498</v>
      </c>
      <c r="Q39" s="7"/>
    </row>
    <row r="40" spans="3:19" ht="15" customHeight="1">
      <c r="C40" t="s">
        <v>41</v>
      </c>
      <c r="D40" s="6">
        <v>0.9</v>
      </c>
      <c r="E40">
        <v>494</v>
      </c>
      <c r="F40">
        <v>549</v>
      </c>
      <c r="H40" s="6">
        <v>4.33</v>
      </c>
      <c r="I40" s="7">
        <v>2078</v>
      </c>
      <c r="J40">
        <v>480</v>
      </c>
      <c r="L40" s="6">
        <v>3.63</v>
      </c>
      <c r="M40" s="7">
        <v>1748</v>
      </c>
      <c r="N40">
        <v>481</v>
      </c>
      <c r="Q40" s="7"/>
      <c r="S40" s="7"/>
    </row>
    <row r="41" spans="3:17" ht="15" customHeight="1">
      <c r="C41" t="s">
        <v>42</v>
      </c>
      <c r="D41" s="6">
        <v>1.33</v>
      </c>
      <c r="E41">
        <v>614</v>
      </c>
      <c r="F41">
        <v>461</v>
      </c>
      <c r="H41" s="6">
        <v>4.36</v>
      </c>
      <c r="I41" s="7">
        <v>2330</v>
      </c>
      <c r="J41">
        <v>534</v>
      </c>
      <c r="L41" s="6">
        <v>4.26</v>
      </c>
      <c r="M41" s="7">
        <v>2069</v>
      </c>
      <c r="N41">
        <v>486</v>
      </c>
      <c r="Q41" s="7"/>
    </row>
    <row r="42" spans="3:19" ht="15" customHeight="1">
      <c r="C42" t="s">
        <v>43</v>
      </c>
      <c r="D42" s="6">
        <v>2.33</v>
      </c>
      <c r="E42" s="7">
        <v>1630</v>
      </c>
      <c r="F42">
        <v>699</v>
      </c>
      <c r="H42" s="6">
        <v>5.18</v>
      </c>
      <c r="I42" s="7">
        <v>3290</v>
      </c>
      <c r="J42">
        <v>635</v>
      </c>
      <c r="L42" s="6">
        <v>4.85</v>
      </c>
      <c r="M42" s="7">
        <v>3221</v>
      </c>
      <c r="N42" s="7">
        <v>665</v>
      </c>
      <c r="Q42" s="7"/>
      <c r="S42" s="7"/>
    </row>
    <row r="43" spans="3:17" ht="15" customHeight="1">
      <c r="C43" t="s">
        <v>45</v>
      </c>
      <c r="D43" s="6">
        <v>1.27</v>
      </c>
      <c r="E43">
        <v>691</v>
      </c>
      <c r="F43" s="7">
        <v>546</v>
      </c>
      <c r="G43" s="7"/>
      <c r="H43" s="6">
        <v>2.55</v>
      </c>
      <c r="I43" s="7">
        <v>1504</v>
      </c>
      <c r="J43">
        <v>590</v>
      </c>
      <c r="L43" s="6">
        <v>3.85</v>
      </c>
      <c r="M43" s="7">
        <v>1757</v>
      </c>
      <c r="N43" s="7">
        <v>456</v>
      </c>
      <c r="Q43" s="7"/>
    </row>
    <row r="44" spans="3:19" ht="15" customHeight="1">
      <c r="C44" t="s">
        <v>46</v>
      </c>
      <c r="D44" s="6">
        <v>3</v>
      </c>
      <c r="E44" s="7">
        <v>1952</v>
      </c>
      <c r="F44">
        <v>651</v>
      </c>
      <c r="H44" s="6">
        <v>5.7</v>
      </c>
      <c r="I44" s="7">
        <v>3236</v>
      </c>
      <c r="J44">
        <v>568</v>
      </c>
      <c r="L44" s="6">
        <v>6.3</v>
      </c>
      <c r="M44" s="7">
        <v>3316</v>
      </c>
      <c r="N44">
        <v>526</v>
      </c>
      <c r="Q44" s="7"/>
      <c r="S44" s="7"/>
    </row>
    <row r="45" spans="3:19" ht="15" customHeight="1">
      <c r="C45" t="s">
        <v>183</v>
      </c>
      <c r="D45" s="6">
        <v>0</v>
      </c>
      <c r="E45">
        <v>0</v>
      </c>
      <c r="F45" s="1" t="s">
        <v>15</v>
      </c>
      <c r="H45" s="6">
        <v>0</v>
      </c>
      <c r="I45">
        <v>12</v>
      </c>
      <c r="J45" s="1" t="s">
        <v>15</v>
      </c>
      <c r="L45" s="6">
        <v>0</v>
      </c>
      <c r="M45">
        <v>0</v>
      </c>
      <c r="N45" s="1" t="s">
        <v>15</v>
      </c>
      <c r="Q45" s="7"/>
      <c r="R45" s="1"/>
      <c r="S45" s="7"/>
    </row>
    <row r="46" spans="2:19" ht="15" customHeight="1">
      <c r="B46" t="s">
        <v>35</v>
      </c>
      <c r="C46" t="s">
        <v>47</v>
      </c>
      <c r="D46" s="6">
        <v>0.9</v>
      </c>
      <c r="E46">
        <v>560</v>
      </c>
      <c r="F46">
        <v>622</v>
      </c>
      <c r="H46" s="6">
        <v>3.5</v>
      </c>
      <c r="I46" s="7">
        <v>1771</v>
      </c>
      <c r="J46">
        <v>506</v>
      </c>
      <c r="L46" s="6">
        <v>2.83</v>
      </c>
      <c r="M46" s="7">
        <v>1574</v>
      </c>
      <c r="N46">
        <v>556</v>
      </c>
      <c r="Q46" s="7"/>
      <c r="S46" s="7"/>
    </row>
    <row r="47" spans="2:19" ht="15" customHeight="1">
      <c r="B47" t="s">
        <v>37</v>
      </c>
      <c r="C47" t="s">
        <v>48</v>
      </c>
      <c r="D47" s="6">
        <v>1.33</v>
      </c>
      <c r="E47">
        <v>740</v>
      </c>
      <c r="F47">
        <v>556</v>
      </c>
      <c r="H47" s="6">
        <v>3.82</v>
      </c>
      <c r="I47" s="7">
        <v>2054</v>
      </c>
      <c r="J47">
        <v>537</v>
      </c>
      <c r="L47" s="6">
        <v>3.48</v>
      </c>
      <c r="M47" s="7">
        <v>1606</v>
      </c>
      <c r="N47">
        <v>461</v>
      </c>
      <c r="Q47" s="7"/>
      <c r="S47" s="7"/>
    </row>
    <row r="48" spans="2:17" ht="15" customHeight="1">
      <c r="B48" t="s">
        <v>135</v>
      </c>
      <c r="C48" t="s">
        <v>49</v>
      </c>
      <c r="D48" s="6">
        <v>3.92</v>
      </c>
      <c r="E48" s="7">
        <v>2497</v>
      </c>
      <c r="F48">
        <v>638</v>
      </c>
      <c r="H48" s="6">
        <v>7.7</v>
      </c>
      <c r="I48" s="7">
        <v>5416</v>
      </c>
      <c r="J48">
        <v>704</v>
      </c>
      <c r="L48" s="6">
        <v>6.95</v>
      </c>
      <c r="M48" s="7">
        <v>4535</v>
      </c>
      <c r="N48">
        <v>653</v>
      </c>
      <c r="Q48" s="7"/>
    </row>
    <row r="49" spans="3:17" ht="15" customHeight="1">
      <c r="C49" t="s">
        <v>50</v>
      </c>
      <c r="D49" s="6">
        <v>0</v>
      </c>
      <c r="E49">
        <v>0</v>
      </c>
      <c r="F49" s="1" t="s">
        <v>15</v>
      </c>
      <c r="H49" s="6">
        <v>1.07</v>
      </c>
      <c r="I49">
        <v>392</v>
      </c>
      <c r="J49">
        <v>367</v>
      </c>
      <c r="L49" s="6">
        <v>0</v>
      </c>
      <c r="M49">
        <v>0</v>
      </c>
      <c r="N49" s="1" t="s">
        <v>15</v>
      </c>
      <c r="Q49" s="7"/>
    </row>
    <row r="50" spans="3:18" ht="15" customHeight="1">
      <c r="C50" t="s">
        <v>51</v>
      </c>
      <c r="D50" s="6">
        <v>0.27</v>
      </c>
      <c r="E50">
        <v>124</v>
      </c>
      <c r="F50">
        <v>464</v>
      </c>
      <c r="H50" s="6">
        <v>0.3</v>
      </c>
      <c r="I50">
        <v>220</v>
      </c>
      <c r="J50">
        <v>733</v>
      </c>
      <c r="L50" s="6">
        <v>0.3</v>
      </c>
      <c r="M50">
        <v>215</v>
      </c>
      <c r="N50">
        <v>717</v>
      </c>
      <c r="Q50" s="7"/>
      <c r="R50" s="1"/>
    </row>
    <row r="51" spans="3:17" ht="15" customHeight="1">
      <c r="C51" t="s">
        <v>52</v>
      </c>
      <c r="D51" s="6">
        <v>2.05</v>
      </c>
      <c r="E51" s="7">
        <v>1256</v>
      </c>
      <c r="F51">
        <v>613</v>
      </c>
      <c r="H51" s="6">
        <v>5.03</v>
      </c>
      <c r="I51" s="7">
        <v>3336</v>
      </c>
      <c r="J51">
        <v>663</v>
      </c>
      <c r="L51" s="6">
        <v>4.28</v>
      </c>
      <c r="M51" s="7">
        <v>2456</v>
      </c>
      <c r="N51">
        <v>574</v>
      </c>
      <c r="Q51" s="7"/>
    </row>
    <row r="52" spans="3:17" ht="15" customHeight="1">
      <c r="C52" t="s">
        <v>53</v>
      </c>
      <c r="D52" s="6">
        <v>0</v>
      </c>
      <c r="E52">
        <v>0</v>
      </c>
      <c r="F52" s="1" t="s">
        <v>15</v>
      </c>
      <c r="H52" s="6">
        <v>0</v>
      </c>
      <c r="I52">
        <v>0</v>
      </c>
      <c r="J52" s="1" t="s">
        <v>15</v>
      </c>
      <c r="L52" s="6">
        <v>0</v>
      </c>
      <c r="M52">
        <v>0</v>
      </c>
      <c r="N52" s="1" t="s">
        <v>15</v>
      </c>
      <c r="Q52" s="7"/>
    </row>
    <row r="53" spans="3:17" ht="15" customHeight="1">
      <c r="C53" t="s">
        <v>54</v>
      </c>
      <c r="D53" s="6">
        <v>0.3</v>
      </c>
      <c r="E53">
        <v>172</v>
      </c>
      <c r="F53">
        <v>573</v>
      </c>
      <c r="H53" s="6">
        <v>0.6</v>
      </c>
      <c r="I53">
        <v>380</v>
      </c>
      <c r="J53">
        <v>633</v>
      </c>
      <c r="L53" s="6">
        <v>0.6</v>
      </c>
      <c r="M53">
        <v>377</v>
      </c>
      <c r="N53">
        <v>628</v>
      </c>
      <c r="Q53" s="7"/>
    </row>
    <row r="54" spans="3:33" ht="15" customHeight="1">
      <c r="C54" t="s">
        <v>16</v>
      </c>
      <c r="D54" s="6">
        <v>22.93</v>
      </c>
      <c r="E54" s="7">
        <v>13887</v>
      </c>
      <c r="F54">
        <v>606</v>
      </c>
      <c r="H54" s="6">
        <v>58.04</v>
      </c>
      <c r="I54" s="7">
        <v>33002</v>
      </c>
      <c r="J54">
        <v>569</v>
      </c>
      <c r="L54" s="6">
        <v>55.38</v>
      </c>
      <c r="M54" s="7">
        <v>29561</v>
      </c>
      <c r="N54">
        <v>534</v>
      </c>
      <c r="Q54" s="7"/>
      <c r="Y54" s="7"/>
      <c r="AC54" s="7"/>
      <c r="AG54" s="7"/>
    </row>
    <row r="55" spans="5:18" ht="15" customHeight="1">
      <c r="E55" s="7"/>
      <c r="J55" s="26"/>
      <c r="K55" s="27"/>
      <c r="M55" s="26"/>
      <c r="N55" s="26"/>
      <c r="Q55" s="7"/>
      <c r="R55" s="7"/>
    </row>
    <row r="56" spans="2:36" ht="15" customHeight="1">
      <c r="B56" t="s">
        <v>55</v>
      </c>
      <c r="C56" t="s">
        <v>56</v>
      </c>
      <c r="D56" s="6">
        <v>0</v>
      </c>
      <c r="E56">
        <v>0</v>
      </c>
      <c r="F56" s="1" t="s">
        <v>15</v>
      </c>
      <c r="H56" s="6">
        <v>0.33</v>
      </c>
      <c r="I56">
        <v>200</v>
      </c>
      <c r="J56">
        <v>601</v>
      </c>
      <c r="L56" s="6">
        <v>0.33</v>
      </c>
      <c r="M56">
        <v>64</v>
      </c>
      <c r="N56">
        <v>192</v>
      </c>
      <c r="Q56" s="7"/>
      <c r="AJ56" s="7"/>
    </row>
    <row r="57" spans="2:18" ht="15" customHeight="1">
      <c r="B57" t="s">
        <v>57</v>
      </c>
      <c r="C57" t="s">
        <v>184</v>
      </c>
      <c r="D57" s="6">
        <v>0</v>
      </c>
      <c r="E57">
        <v>0</v>
      </c>
      <c r="F57" s="1" t="s">
        <v>15</v>
      </c>
      <c r="H57" s="6">
        <v>0</v>
      </c>
      <c r="I57">
        <v>0</v>
      </c>
      <c r="J57" s="1" t="s">
        <v>15</v>
      </c>
      <c r="K57" s="27"/>
      <c r="L57" s="6">
        <v>0</v>
      </c>
      <c r="M57">
        <v>0</v>
      </c>
      <c r="N57" s="1" t="s">
        <v>15</v>
      </c>
      <c r="R57" s="1"/>
    </row>
    <row r="58" spans="3:36" ht="15" customHeight="1">
      <c r="C58" t="s">
        <v>58</v>
      </c>
      <c r="D58" s="6">
        <v>1.01</v>
      </c>
      <c r="E58">
        <v>798</v>
      </c>
      <c r="F58">
        <v>791</v>
      </c>
      <c r="H58" s="6">
        <v>2.4</v>
      </c>
      <c r="I58" s="7">
        <v>1627</v>
      </c>
      <c r="J58">
        <v>677</v>
      </c>
      <c r="L58" s="6">
        <v>2.67</v>
      </c>
      <c r="M58" s="7">
        <v>1395</v>
      </c>
      <c r="N58">
        <v>522</v>
      </c>
      <c r="Q58" s="7"/>
      <c r="R58" s="7"/>
      <c r="AJ58" s="7"/>
    </row>
    <row r="59" spans="3:36" ht="15" customHeight="1">
      <c r="C59" t="s">
        <v>59</v>
      </c>
      <c r="D59" s="6">
        <v>4.66</v>
      </c>
      <c r="E59" s="7">
        <v>3784</v>
      </c>
      <c r="F59">
        <v>812</v>
      </c>
      <c r="H59" s="6">
        <v>11.16</v>
      </c>
      <c r="I59" s="7">
        <v>7920</v>
      </c>
      <c r="J59">
        <v>710</v>
      </c>
      <c r="L59" s="6">
        <v>10.88</v>
      </c>
      <c r="M59" s="7">
        <v>7030</v>
      </c>
      <c r="N59">
        <v>646</v>
      </c>
      <c r="Q59" s="7"/>
      <c r="R59" s="7"/>
      <c r="AJ59" s="7"/>
    </row>
    <row r="60" spans="3:36" ht="15" customHeight="1">
      <c r="C60" t="s">
        <v>60</v>
      </c>
      <c r="D60" s="6">
        <v>1.22</v>
      </c>
      <c r="E60">
        <v>729</v>
      </c>
      <c r="F60">
        <v>600</v>
      </c>
      <c r="H60" s="6">
        <v>3.79</v>
      </c>
      <c r="I60" s="7">
        <v>2053</v>
      </c>
      <c r="J60">
        <v>541</v>
      </c>
      <c r="L60" s="6">
        <v>3.82</v>
      </c>
      <c r="M60" s="7">
        <v>2056</v>
      </c>
      <c r="N60" s="7">
        <v>539</v>
      </c>
      <c r="Q60" s="7"/>
      <c r="AJ60" s="7"/>
    </row>
    <row r="61" spans="3:36" ht="15" customHeight="1">
      <c r="C61" t="s">
        <v>61</v>
      </c>
      <c r="D61" s="6">
        <v>1.75</v>
      </c>
      <c r="E61">
        <v>887</v>
      </c>
      <c r="F61">
        <v>508</v>
      </c>
      <c r="H61" s="6">
        <v>4.39</v>
      </c>
      <c r="I61" s="7">
        <v>2791</v>
      </c>
      <c r="J61">
        <v>636</v>
      </c>
      <c r="L61" s="6">
        <v>3.64</v>
      </c>
      <c r="M61" s="7">
        <v>1815</v>
      </c>
      <c r="N61">
        <v>498</v>
      </c>
      <c r="Q61" s="7"/>
      <c r="AJ61" s="7"/>
    </row>
    <row r="62" spans="3:17" ht="15" customHeight="1">
      <c r="C62" t="s">
        <v>157</v>
      </c>
      <c r="D62" s="6">
        <v>1.58</v>
      </c>
      <c r="E62" s="7">
        <v>1260</v>
      </c>
      <c r="F62">
        <v>795</v>
      </c>
      <c r="H62" s="6">
        <v>0.79</v>
      </c>
      <c r="I62">
        <v>361</v>
      </c>
      <c r="J62">
        <v>455</v>
      </c>
      <c r="L62" s="6">
        <v>0.96</v>
      </c>
      <c r="M62">
        <v>597</v>
      </c>
      <c r="N62">
        <v>624</v>
      </c>
      <c r="Q62" s="7"/>
    </row>
    <row r="63" spans="3:36" ht="15" customHeight="1">
      <c r="C63" t="s">
        <v>16</v>
      </c>
      <c r="D63" s="6">
        <v>10.22</v>
      </c>
      <c r="E63" s="7">
        <v>7458</v>
      </c>
      <c r="F63">
        <v>730</v>
      </c>
      <c r="H63" s="6">
        <v>22.86</v>
      </c>
      <c r="I63" s="7">
        <v>14951</v>
      </c>
      <c r="J63">
        <v>654</v>
      </c>
      <c r="L63" s="6">
        <v>22.3</v>
      </c>
      <c r="M63" s="7">
        <v>12957</v>
      </c>
      <c r="N63">
        <v>581</v>
      </c>
      <c r="Q63" s="7"/>
      <c r="R63" s="7"/>
      <c r="Y63" s="7"/>
      <c r="AC63" s="7"/>
      <c r="AG63" s="7"/>
      <c r="AJ63" s="7"/>
    </row>
    <row r="64" spans="5:18" ht="15" customHeight="1">
      <c r="E64" s="7"/>
      <c r="J64" s="26"/>
      <c r="K64" s="27"/>
      <c r="M64" s="26"/>
      <c r="N64" s="26"/>
      <c r="R64" s="6"/>
    </row>
    <row r="65" spans="2:35" ht="15" customHeight="1">
      <c r="B65" t="s">
        <v>63</v>
      </c>
      <c r="C65" t="s">
        <v>64</v>
      </c>
      <c r="D65" s="33">
        <f>+E65/F65</f>
        <v>2.1256281407035176</v>
      </c>
      <c r="E65" s="7">
        <v>2115</v>
      </c>
      <c r="F65" s="36">
        <v>995</v>
      </c>
      <c r="H65" s="33">
        <f>+I65/J65</f>
        <v>8.390954773869346</v>
      </c>
      <c r="I65" s="7">
        <v>8349</v>
      </c>
      <c r="J65" s="36">
        <v>995</v>
      </c>
      <c r="L65" s="33">
        <f>+M65/N65</f>
        <v>7.124623115577889</v>
      </c>
      <c r="M65" s="7">
        <v>7089</v>
      </c>
      <c r="N65" s="36">
        <v>995</v>
      </c>
      <c r="P65" s="33"/>
      <c r="Q65" s="7"/>
      <c r="R65" s="36"/>
      <c r="S65" s="33">
        <f>(+H65+L65+P65+D65)/3</f>
        <v>5.880402010050251</v>
      </c>
      <c r="T65" s="34" t="s">
        <v>208</v>
      </c>
      <c r="AI65" s="7"/>
    </row>
    <row r="66" spans="3:35" ht="15" customHeight="1">
      <c r="C66" t="s">
        <v>185</v>
      </c>
      <c r="D66" s="6">
        <v>0</v>
      </c>
      <c r="E66" s="7">
        <v>18</v>
      </c>
      <c r="F66" s="1" t="s">
        <v>15</v>
      </c>
      <c r="H66" s="6">
        <v>0.82</v>
      </c>
      <c r="I66">
        <v>262</v>
      </c>
      <c r="J66">
        <v>421</v>
      </c>
      <c r="L66" s="6">
        <v>0</v>
      </c>
      <c r="M66">
        <v>86</v>
      </c>
      <c r="N66" s="1" t="s">
        <v>15</v>
      </c>
      <c r="O66" s="7"/>
      <c r="Q66" s="7"/>
      <c r="R66" s="1"/>
      <c r="S66" s="33">
        <f>+(H66+L66+P66+D66)/3</f>
        <v>0.2733333333333333</v>
      </c>
      <c r="AI66" s="7"/>
    </row>
    <row r="67" spans="2:35" ht="15" customHeight="1">
      <c r="B67" t="s">
        <v>65</v>
      </c>
      <c r="C67" t="s">
        <v>16</v>
      </c>
      <c r="D67" s="33">
        <f>SUM(D65:D66)</f>
        <v>2.1256281407035176</v>
      </c>
      <c r="E67" s="7">
        <v>2133</v>
      </c>
      <c r="F67" s="36">
        <f>+E67/D67</f>
        <v>1003.468085106383</v>
      </c>
      <c r="H67" s="33">
        <f>SUM(H65:H66)</f>
        <v>9.210954773869346</v>
      </c>
      <c r="I67" s="7">
        <v>8612</v>
      </c>
      <c r="J67" s="36">
        <f>+I67/H67</f>
        <v>934.9736494669883</v>
      </c>
      <c r="K67" s="7"/>
      <c r="L67" s="33">
        <f>SUM(L65:L66)</f>
        <v>7.124623115577889</v>
      </c>
      <c r="M67" s="7">
        <v>7175</v>
      </c>
      <c r="N67" s="36">
        <f>+M67/L67</f>
        <v>1007.0708139370856</v>
      </c>
      <c r="O67" s="7"/>
      <c r="P67" s="33"/>
      <c r="Q67" s="7"/>
      <c r="R67" s="36"/>
      <c r="S67" s="33">
        <f>(+H67+L67+P67+D67)/3</f>
        <v>6.153735343383585</v>
      </c>
      <c r="T67" s="34" t="s">
        <v>207</v>
      </c>
      <c r="AI67" s="7"/>
    </row>
    <row r="68" spans="5:18" ht="15" customHeight="1">
      <c r="E68" s="7"/>
      <c r="J68" s="26"/>
      <c r="K68" s="27"/>
      <c r="M68" s="26"/>
      <c r="N68" s="26"/>
      <c r="Q68" s="7"/>
      <c r="R68" s="1"/>
    </row>
    <row r="69" spans="2:17" ht="15" customHeight="1">
      <c r="B69" t="s">
        <v>66</v>
      </c>
      <c r="C69" t="s">
        <v>67</v>
      </c>
      <c r="E69" s="7"/>
      <c r="F69" s="1"/>
      <c r="N69" s="1"/>
      <c r="Q69" s="7"/>
    </row>
    <row r="70" spans="3:17" ht="15" customHeight="1">
      <c r="C70" t="s">
        <v>68</v>
      </c>
      <c r="D70" s="6">
        <v>0</v>
      </c>
      <c r="E70">
        <v>0</v>
      </c>
      <c r="F70" s="1" t="s">
        <v>15</v>
      </c>
      <c r="H70" s="6">
        <v>1.63</v>
      </c>
      <c r="I70">
        <v>0</v>
      </c>
      <c r="J70" s="1" t="s">
        <v>15</v>
      </c>
      <c r="L70">
        <v>1.96</v>
      </c>
      <c r="M70">
        <v>0</v>
      </c>
      <c r="N70" s="1" t="s">
        <v>15</v>
      </c>
      <c r="Q70" s="7"/>
    </row>
    <row r="71" spans="3:36" ht="15" customHeight="1">
      <c r="C71" t="s">
        <v>69</v>
      </c>
      <c r="E71" s="7"/>
      <c r="J71" s="7"/>
      <c r="M71" s="7"/>
      <c r="N71" s="7"/>
      <c r="R71" s="7"/>
      <c r="AJ71" s="7"/>
    </row>
    <row r="72" spans="3:37" ht="15" customHeight="1">
      <c r="C72" t="s">
        <v>70</v>
      </c>
      <c r="E72" s="7"/>
      <c r="J72" s="7"/>
      <c r="M72" s="7"/>
      <c r="N72" s="7"/>
      <c r="R72" s="7"/>
      <c r="AJ72" s="7"/>
      <c r="AK72" s="7"/>
    </row>
    <row r="73" spans="3:18" ht="15" customHeight="1">
      <c r="C73" t="s">
        <v>71</v>
      </c>
      <c r="E73" s="7"/>
      <c r="J73" s="7"/>
      <c r="M73" s="7"/>
      <c r="N73" s="7"/>
      <c r="Q73" s="7"/>
      <c r="R73" s="7"/>
    </row>
    <row r="74" spans="3:37" ht="15" customHeight="1">
      <c r="C74" t="s">
        <v>72</v>
      </c>
      <c r="E74" s="7"/>
      <c r="J74" s="7"/>
      <c r="M74" s="7"/>
      <c r="N74" s="7"/>
      <c r="Q74" s="7"/>
      <c r="R74" s="7"/>
      <c r="AJ74" s="7"/>
      <c r="AK74" s="7"/>
    </row>
    <row r="75" spans="3:18" ht="15" customHeight="1">
      <c r="C75" t="s">
        <v>73</v>
      </c>
      <c r="E75" s="7"/>
      <c r="J75" s="7"/>
      <c r="M75" s="7"/>
      <c r="N75" s="7"/>
      <c r="Q75" s="7"/>
      <c r="R75" s="7"/>
    </row>
    <row r="76" spans="3:17" ht="15" customHeight="1">
      <c r="C76" t="s">
        <v>16</v>
      </c>
      <c r="D76" s="6">
        <v>0</v>
      </c>
      <c r="E76">
        <v>0</v>
      </c>
      <c r="F76" s="1" t="s">
        <v>15</v>
      </c>
      <c r="H76" s="6">
        <v>1.63</v>
      </c>
      <c r="I76">
        <v>0</v>
      </c>
      <c r="J76" s="1" t="s">
        <v>15</v>
      </c>
      <c r="L76">
        <v>1.96</v>
      </c>
      <c r="M76">
        <v>0</v>
      </c>
      <c r="N76" s="1" t="s">
        <v>15</v>
      </c>
      <c r="Q76" s="7"/>
    </row>
    <row r="77" spans="5:36" ht="15" customHeight="1">
      <c r="E77" s="7"/>
      <c r="J77" s="7"/>
      <c r="M77" s="7"/>
      <c r="N77" s="7"/>
      <c r="Q77" s="7"/>
      <c r="R77" s="7"/>
      <c r="AJ77" s="7"/>
    </row>
    <row r="78" spans="2:36" ht="15" customHeight="1">
      <c r="B78" t="s">
        <v>74</v>
      </c>
      <c r="C78" t="s">
        <v>75</v>
      </c>
      <c r="D78" s="6">
        <v>2.07</v>
      </c>
      <c r="E78" s="7">
        <v>1610</v>
      </c>
      <c r="F78">
        <v>779</v>
      </c>
      <c r="H78" s="6">
        <v>7.67</v>
      </c>
      <c r="I78" s="7">
        <v>4943</v>
      </c>
      <c r="J78">
        <v>645</v>
      </c>
      <c r="L78" s="6">
        <v>7.96</v>
      </c>
      <c r="M78" s="7">
        <v>4478</v>
      </c>
      <c r="N78" s="7">
        <v>563</v>
      </c>
      <c r="Q78" s="7"/>
      <c r="AJ78" s="7"/>
    </row>
    <row r="79" spans="2:17" ht="15" customHeight="1">
      <c r="B79" t="s">
        <v>76</v>
      </c>
      <c r="C79" t="s">
        <v>178</v>
      </c>
      <c r="D79" s="6">
        <v>2.33</v>
      </c>
      <c r="E79" s="7">
        <v>1020</v>
      </c>
      <c r="F79" s="7">
        <v>438</v>
      </c>
      <c r="G79" s="7"/>
      <c r="H79" s="6">
        <v>7.99</v>
      </c>
      <c r="I79" s="7">
        <v>3395</v>
      </c>
      <c r="J79" s="7">
        <v>425</v>
      </c>
      <c r="K79" s="7"/>
      <c r="L79" s="6">
        <v>7.66</v>
      </c>
      <c r="M79" s="7">
        <v>3252</v>
      </c>
      <c r="N79" s="7">
        <v>425</v>
      </c>
      <c r="Q79" s="7"/>
    </row>
    <row r="80" spans="3:36" ht="15" customHeight="1">
      <c r="C80" t="s">
        <v>79</v>
      </c>
      <c r="D80" s="6">
        <v>0.62</v>
      </c>
      <c r="E80">
        <v>406</v>
      </c>
      <c r="F80">
        <v>651</v>
      </c>
      <c r="H80" s="6">
        <v>0.94</v>
      </c>
      <c r="I80">
        <v>662</v>
      </c>
      <c r="J80">
        <v>707</v>
      </c>
      <c r="L80" s="6">
        <v>1.25</v>
      </c>
      <c r="M80">
        <v>783</v>
      </c>
      <c r="N80" s="7">
        <v>627</v>
      </c>
      <c r="Q80" s="7"/>
      <c r="AJ80" s="7"/>
    </row>
    <row r="81" spans="3:36" ht="15" customHeight="1">
      <c r="C81" t="s">
        <v>171</v>
      </c>
      <c r="D81" s="6">
        <v>1.35</v>
      </c>
      <c r="E81">
        <v>917</v>
      </c>
      <c r="F81">
        <v>681</v>
      </c>
      <c r="H81" s="6">
        <v>3.77</v>
      </c>
      <c r="I81" s="7">
        <v>2070</v>
      </c>
      <c r="J81">
        <v>548</v>
      </c>
      <c r="L81" s="6">
        <v>1.99</v>
      </c>
      <c r="M81" s="7">
        <v>1126</v>
      </c>
      <c r="N81">
        <v>567</v>
      </c>
      <c r="Q81" s="7"/>
      <c r="AJ81" s="7"/>
    </row>
    <row r="82" spans="3:17" ht="15" customHeight="1">
      <c r="C82" t="s">
        <v>81</v>
      </c>
      <c r="D82" s="6">
        <v>5.37</v>
      </c>
      <c r="E82" s="7">
        <v>4029</v>
      </c>
      <c r="F82">
        <v>751</v>
      </c>
      <c r="H82" s="6">
        <v>12.09</v>
      </c>
      <c r="I82" s="7">
        <v>8184</v>
      </c>
      <c r="J82">
        <v>677</v>
      </c>
      <c r="L82" s="6">
        <v>11.95</v>
      </c>
      <c r="M82" s="7">
        <v>7815</v>
      </c>
      <c r="N82">
        <v>654</v>
      </c>
      <c r="Q82" s="7"/>
    </row>
    <row r="83" spans="3:36" ht="15" customHeight="1">
      <c r="C83" t="s">
        <v>82</v>
      </c>
      <c r="D83" s="6">
        <v>0.26</v>
      </c>
      <c r="E83">
        <v>520</v>
      </c>
      <c r="F83" s="7">
        <v>2040</v>
      </c>
      <c r="G83" s="7"/>
      <c r="H83" s="6">
        <v>1.03</v>
      </c>
      <c r="I83">
        <v>460</v>
      </c>
      <c r="J83">
        <v>447</v>
      </c>
      <c r="L83" s="6">
        <v>1.29</v>
      </c>
      <c r="M83">
        <v>790</v>
      </c>
      <c r="N83">
        <v>614</v>
      </c>
      <c r="Q83" s="7"/>
      <c r="AJ83" s="7"/>
    </row>
    <row r="84" spans="3:36" ht="15" customHeight="1">
      <c r="C84" t="s">
        <v>83</v>
      </c>
      <c r="D84" s="33">
        <f>+E84/F84</f>
        <v>36</v>
      </c>
      <c r="E84" s="7">
        <v>36180</v>
      </c>
      <c r="F84" s="34">
        <v>1005</v>
      </c>
      <c r="H84" s="33">
        <f>+I84/J84</f>
        <v>8.974874371859297</v>
      </c>
      <c r="I84" s="7">
        <v>8930</v>
      </c>
      <c r="J84" s="34">
        <v>995</v>
      </c>
      <c r="L84" s="33">
        <f>+M84/N84</f>
        <v>6.658291457286432</v>
      </c>
      <c r="M84" s="7">
        <v>6625</v>
      </c>
      <c r="N84" s="34">
        <v>995</v>
      </c>
      <c r="P84" s="33"/>
      <c r="Q84" s="7"/>
      <c r="R84" s="36"/>
      <c r="S84" s="33">
        <f>(+H84+L84+P84+D84)/3</f>
        <v>17.21105527638191</v>
      </c>
      <c r="T84" s="34" t="s">
        <v>208</v>
      </c>
      <c r="Y84" s="7"/>
      <c r="AC84" s="7"/>
      <c r="AJ84" s="7"/>
    </row>
    <row r="85" spans="3:17" ht="15" customHeight="1">
      <c r="C85" t="s">
        <v>84</v>
      </c>
      <c r="D85" s="6">
        <v>2.06</v>
      </c>
      <c r="E85">
        <v>979</v>
      </c>
      <c r="F85">
        <v>474</v>
      </c>
      <c r="H85" s="6">
        <v>4.83</v>
      </c>
      <c r="I85" s="7">
        <v>2411</v>
      </c>
      <c r="J85">
        <v>499</v>
      </c>
      <c r="L85" s="6">
        <v>5.9</v>
      </c>
      <c r="M85" s="7">
        <v>3084</v>
      </c>
      <c r="N85">
        <v>523</v>
      </c>
      <c r="Q85" s="7"/>
    </row>
    <row r="86" spans="3:36" ht="15" customHeight="1">
      <c r="C86" t="s">
        <v>85</v>
      </c>
      <c r="D86" s="6">
        <v>0.67</v>
      </c>
      <c r="E86">
        <v>336</v>
      </c>
      <c r="F86">
        <v>505</v>
      </c>
      <c r="H86" s="6">
        <v>0.67</v>
      </c>
      <c r="I86">
        <v>453</v>
      </c>
      <c r="J86">
        <v>680</v>
      </c>
      <c r="L86" s="6">
        <v>0.67</v>
      </c>
      <c r="M86">
        <v>523</v>
      </c>
      <c r="N86">
        <v>785</v>
      </c>
      <c r="Q86" s="7"/>
      <c r="AJ86" s="7"/>
    </row>
    <row r="87" spans="3:36" ht="15" customHeight="1">
      <c r="C87" t="s">
        <v>197</v>
      </c>
      <c r="D87" s="6">
        <v>3.41</v>
      </c>
      <c r="E87" s="7">
        <v>1665</v>
      </c>
      <c r="F87">
        <v>489</v>
      </c>
      <c r="H87" s="6">
        <v>6.17</v>
      </c>
      <c r="I87" s="7">
        <v>2537</v>
      </c>
      <c r="J87">
        <v>411</v>
      </c>
      <c r="L87" s="6">
        <v>5.2</v>
      </c>
      <c r="M87" s="7">
        <v>2429</v>
      </c>
      <c r="N87">
        <v>467</v>
      </c>
      <c r="Q87" s="7"/>
      <c r="AJ87" s="7"/>
    </row>
    <row r="88" spans="3:36" ht="15" customHeight="1">
      <c r="C88" t="s">
        <v>172</v>
      </c>
      <c r="D88" s="6">
        <v>0.94</v>
      </c>
      <c r="E88">
        <v>645</v>
      </c>
      <c r="F88">
        <v>689</v>
      </c>
      <c r="H88" s="6">
        <v>1.59</v>
      </c>
      <c r="I88" s="7">
        <v>1195</v>
      </c>
      <c r="J88">
        <v>753</v>
      </c>
      <c r="L88" s="6">
        <v>1.59</v>
      </c>
      <c r="M88">
        <v>832</v>
      </c>
      <c r="N88">
        <v>524</v>
      </c>
      <c r="Q88" s="7"/>
      <c r="AJ88" s="7"/>
    </row>
    <row r="89" spans="3:20" ht="15" customHeight="1">
      <c r="C89" t="s">
        <v>16</v>
      </c>
      <c r="D89" s="33">
        <f>SUM(D78:D88)</f>
        <v>55.08</v>
      </c>
      <c r="E89" s="7">
        <v>48307</v>
      </c>
      <c r="F89" s="36">
        <f>+E89/D89</f>
        <v>877.0334059549746</v>
      </c>
      <c r="G89" s="7"/>
      <c r="H89" s="33">
        <f>SUM(H78:H88)</f>
        <v>55.7248743718593</v>
      </c>
      <c r="I89" s="7">
        <v>35238</v>
      </c>
      <c r="J89" s="36">
        <f>+I89/H89</f>
        <v>632.3567418896679</v>
      </c>
      <c r="L89" s="33">
        <f>SUM(L78:L88)</f>
        <v>52.11829145728644</v>
      </c>
      <c r="M89" s="7">
        <v>31736</v>
      </c>
      <c r="N89" s="36">
        <f>+M89/L89</f>
        <v>608.9224936701781</v>
      </c>
      <c r="P89" s="33"/>
      <c r="Q89" s="7"/>
      <c r="R89" s="36"/>
      <c r="S89" s="33">
        <f>+(H89+L89+P89+D89)/3</f>
        <v>54.30772194304857</v>
      </c>
      <c r="T89" s="34" t="s">
        <v>207</v>
      </c>
    </row>
    <row r="90" spans="4:18" ht="15" customHeight="1">
      <c r="D90" s="25"/>
      <c r="E90" s="26"/>
      <c r="J90" s="7"/>
      <c r="M90" s="7"/>
      <c r="N90" s="7"/>
      <c r="Q90" s="7"/>
      <c r="R90" s="7"/>
    </row>
    <row r="91" spans="2:36" ht="15" customHeight="1">
      <c r="B91" t="s">
        <v>87</v>
      </c>
      <c r="C91" t="s">
        <v>88</v>
      </c>
      <c r="D91" s="6">
        <v>0.6</v>
      </c>
      <c r="E91" s="7">
        <v>237</v>
      </c>
      <c r="F91">
        <v>394</v>
      </c>
      <c r="H91" s="6">
        <v>0.6</v>
      </c>
      <c r="I91">
        <v>348</v>
      </c>
      <c r="J91">
        <v>577</v>
      </c>
      <c r="L91">
        <v>0.92</v>
      </c>
      <c r="M91">
        <v>366</v>
      </c>
      <c r="N91">
        <v>399</v>
      </c>
      <c r="Q91" s="7"/>
      <c r="S91" s="14"/>
      <c r="AJ91" s="7"/>
    </row>
    <row r="92" spans="3:36" ht="15" customHeight="1">
      <c r="C92" t="s">
        <v>89</v>
      </c>
      <c r="D92" s="6">
        <v>4.91</v>
      </c>
      <c r="E92" s="7">
        <v>1655</v>
      </c>
      <c r="F92">
        <v>337</v>
      </c>
      <c r="H92" s="6">
        <v>4.02</v>
      </c>
      <c r="I92" s="7">
        <v>1706</v>
      </c>
      <c r="J92">
        <v>424</v>
      </c>
      <c r="L92">
        <v>2.71</v>
      </c>
      <c r="M92" s="7">
        <v>1421</v>
      </c>
      <c r="N92">
        <v>524</v>
      </c>
      <c r="Q92" s="7"/>
      <c r="AJ92" s="7"/>
    </row>
    <row r="93" spans="3:41" ht="15" customHeight="1">
      <c r="C93" t="s">
        <v>16</v>
      </c>
      <c r="D93" s="6">
        <v>5.52</v>
      </c>
      <c r="E93" s="7">
        <v>1892</v>
      </c>
      <c r="F93">
        <v>343</v>
      </c>
      <c r="H93" s="6">
        <v>4.63</v>
      </c>
      <c r="I93" s="7">
        <v>2054</v>
      </c>
      <c r="J93">
        <v>444</v>
      </c>
      <c r="L93">
        <v>3.63</v>
      </c>
      <c r="M93" s="7">
        <v>1787</v>
      </c>
      <c r="N93">
        <v>492</v>
      </c>
      <c r="Q93" s="7"/>
      <c r="AO93" s="7"/>
    </row>
    <row r="94" spans="5:18" ht="15" customHeight="1">
      <c r="E94" s="7"/>
      <c r="J94" s="7"/>
      <c r="M94" s="7"/>
      <c r="N94" s="7"/>
      <c r="Q94" s="7"/>
      <c r="R94" s="7"/>
    </row>
    <row r="95" spans="2:18" ht="15" customHeight="1">
      <c r="B95" t="s">
        <v>90</v>
      </c>
      <c r="C95" t="s">
        <v>91</v>
      </c>
      <c r="D95" s="6">
        <v>0</v>
      </c>
      <c r="E95" s="7">
        <v>0</v>
      </c>
      <c r="F95" s="1" t="s">
        <v>15</v>
      </c>
      <c r="H95" s="6">
        <v>0</v>
      </c>
      <c r="I95" s="7">
        <v>154</v>
      </c>
      <c r="J95" s="1" t="s">
        <v>15</v>
      </c>
      <c r="L95" s="6">
        <v>0</v>
      </c>
      <c r="M95" s="7">
        <v>0</v>
      </c>
      <c r="N95" s="1" t="s">
        <v>15</v>
      </c>
      <c r="R95" s="1"/>
    </row>
    <row r="96" spans="3:17" ht="15" customHeight="1">
      <c r="C96" t="s">
        <v>92</v>
      </c>
      <c r="D96" s="6">
        <v>1</v>
      </c>
      <c r="E96">
        <v>435</v>
      </c>
      <c r="F96">
        <v>435</v>
      </c>
      <c r="H96" s="6">
        <v>1.33</v>
      </c>
      <c r="I96">
        <v>514</v>
      </c>
      <c r="J96">
        <v>386</v>
      </c>
      <c r="L96" s="6">
        <v>1.93</v>
      </c>
      <c r="M96">
        <v>567</v>
      </c>
      <c r="N96">
        <v>293</v>
      </c>
      <c r="Q96" s="7"/>
    </row>
    <row r="97" spans="3:36" ht="15" customHeight="1">
      <c r="C97" t="s">
        <v>93</v>
      </c>
      <c r="D97" s="6">
        <v>0</v>
      </c>
      <c r="E97">
        <v>0</v>
      </c>
      <c r="F97" s="1" t="s">
        <v>15</v>
      </c>
      <c r="G97" s="7"/>
      <c r="H97" s="6">
        <v>0.75</v>
      </c>
      <c r="I97">
        <v>240</v>
      </c>
      <c r="J97">
        <v>320</v>
      </c>
      <c r="L97" s="6">
        <v>0.38</v>
      </c>
      <c r="M97">
        <v>100</v>
      </c>
      <c r="N97">
        <v>267</v>
      </c>
      <c r="Q97" s="7"/>
      <c r="AJ97" s="7"/>
    </row>
    <row r="98" spans="3:36" ht="15" customHeight="1">
      <c r="C98" t="s">
        <v>94</v>
      </c>
      <c r="D98" s="6">
        <v>3.44</v>
      </c>
      <c r="E98" s="7">
        <v>1183</v>
      </c>
      <c r="F98">
        <v>344</v>
      </c>
      <c r="H98" s="6">
        <v>27</v>
      </c>
      <c r="I98" s="7">
        <v>9811</v>
      </c>
      <c r="J98">
        <v>363</v>
      </c>
      <c r="L98" s="6">
        <v>25.04</v>
      </c>
      <c r="M98" s="7">
        <v>8556</v>
      </c>
      <c r="N98">
        <v>342</v>
      </c>
      <c r="Q98" s="7"/>
      <c r="AJ98" s="7"/>
    </row>
    <row r="99" spans="3:17" ht="15" customHeight="1">
      <c r="C99" t="s">
        <v>95</v>
      </c>
      <c r="D99" s="6">
        <v>2.5</v>
      </c>
      <c r="E99">
        <v>826</v>
      </c>
      <c r="F99">
        <v>330</v>
      </c>
      <c r="H99" s="6">
        <v>14.41</v>
      </c>
      <c r="I99" s="7">
        <v>5347</v>
      </c>
      <c r="J99">
        <v>371</v>
      </c>
      <c r="L99" s="6">
        <v>12.99</v>
      </c>
      <c r="M99" s="7">
        <v>4521</v>
      </c>
      <c r="N99">
        <v>348</v>
      </c>
      <c r="Q99" s="7"/>
    </row>
    <row r="100" spans="3:18" ht="15" customHeight="1">
      <c r="C100" t="s">
        <v>96</v>
      </c>
      <c r="D100" s="6">
        <v>0</v>
      </c>
      <c r="E100">
        <v>0</v>
      </c>
      <c r="F100" s="1" t="s">
        <v>15</v>
      </c>
      <c r="H100" s="6">
        <v>0.33</v>
      </c>
      <c r="I100">
        <v>90</v>
      </c>
      <c r="J100">
        <v>270</v>
      </c>
      <c r="L100" s="6">
        <v>0.33</v>
      </c>
      <c r="M100">
        <v>65</v>
      </c>
      <c r="N100">
        <v>195</v>
      </c>
      <c r="Q100" s="7"/>
      <c r="R100" s="7"/>
    </row>
    <row r="101" spans="3:41" ht="15" customHeight="1">
      <c r="C101" t="s">
        <v>97</v>
      </c>
      <c r="D101" s="6">
        <v>0</v>
      </c>
      <c r="E101">
        <v>0</v>
      </c>
      <c r="F101" s="1" t="s">
        <v>15</v>
      </c>
      <c r="H101" s="6">
        <v>0</v>
      </c>
      <c r="I101">
        <v>0</v>
      </c>
      <c r="J101" s="1" t="s">
        <v>15</v>
      </c>
      <c r="L101" s="6">
        <v>0</v>
      </c>
      <c r="M101" s="7">
        <v>0</v>
      </c>
      <c r="N101" s="1" t="s">
        <v>15</v>
      </c>
      <c r="R101" s="1"/>
      <c r="AO101" s="7"/>
    </row>
    <row r="102" spans="3:37" ht="15" customHeight="1">
      <c r="C102" t="s">
        <v>190</v>
      </c>
      <c r="D102" s="6">
        <v>0</v>
      </c>
      <c r="E102">
        <v>0</v>
      </c>
      <c r="F102" s="1" t="s">
        <v>15</v>
      </c>
      <c r="H102" s="6">
        <v>0</v>
      </c>
      <c r="I102">
        <v>0</v>
      </c>
      <c r="J102" s="1" t="s">
        <v>15</v>
      </c>
      <c r="L102" s="6">
        <v>0</v>
      </c>
      <c r="M102" s="7">
        <v>0</v>
      </c>
      <c r="N102" s="1" t="s">
        <v>15</v>
      </c>
      <c r="R102" s="1"/>
      <c r="AK102" s="7"/>
    </row>
    <row r="103" spans="3:18" ht="15" customHeight="1">
      <c r="C103" t="s">
        <v>98</v>
      </c>
      <c r="D103" s="6">
        <v>0.3</v>
      </c>
      <c r="E103">
        <v>216</v>
      </c>
      <c r="F103">
        <v>720</v>
      </c>
      <c r="H103" s="6">
        <v>0.6</v>
      </c>
      <c r="I103">
        <v>472</v>
      </c>
      <c r="J103">
        <v>787</v>
      </c>
      <c r="L103" s="6">
        <v>0.6</v>
      </c>
      <c r="M103">
        <v>416</v>
      </c>
      <c r="N103">
        <v>693</v>
      </c>
      <c r="Q103" s="7"/>
      <c r="R103" s="7"/>
    </row>
    <row r="104" spans="3:18" ht="15" customHeight="1">
      <c r="C104" t="s">
        <v>99</v>
      </c>
      <c r="D104" s="6">
        <v>0</v>
      </c>
      <c r="E104">
        <v>0</v>
      </c>
      <c r="F104" s="1" t="s">
        <v>15</v>
      </c>
      <c r="H104" s="6">
        <v>0</v>
      </c>
      <c r="I104">
        <v>0</v>
      </c>
      <c r="J104" s="1" t="s">
        <v>15</v>
      </c>
      <c r="L104" s="6">
        <v>0</v>
      </c>
      <c r="M104" s="7">
        <v>0</v>
      </c>
      <c r="N104" s="1" t="s">
        <v>15</v>
      </c>
      <c r="R104" s="1"/>
    </row>
    <row r="105" spans="3:36" ht="15" customHeight="1">
      <c r="C105" t="s">
        <v>100</v>
      </c>
      <c r="D105" s="6">
        <v>0.33</v>
      </c>
      <c r="E105">
        <v>120</v>
      </c>
      <c r="F105">
        <v>360</v>
      </c>
      <c r="H105" s="6">
        <v>2.32</v>
      </c>
      <c r="I105">
        <v>960</v>
      </c>
      <c r="J105">
        <v>415</v>
      </c>
      <c r="L105" s="6">
        <v>2.25</v>
      </c>
      <c r="M105">
        <v>873</v>
      </c>
      <c r="N105">
        <v>388</v>
      </c>
      <c r="Q105" s="7"/>
      <c r="AJ105" s="7"/>
    </row>
    <row r="106" spans="3:18" ht="15" customHeight="1">
      <c r="C106" t="s">
        <v>101</v>
      </c>
      <c r="D106" s="6">
        <v>0</v>
      </c>
      <c r="E106">
        <v>0</v>
      </c>
      <c r="F106" s="1" t="s">
        <v>15</v>
      </c>
      <c r="H106" s="6">
        <v>0</v>
      </c>
      <c r="I106">
        <v>0</v>
      </c>
      <c r="J106" s="1" t="s">
        <v>15</v>
      </c>
      <c r="L106" s="6">
        <v>0</v>
      </c>
      <c r="M106" s="7">
        <v>0</v>
      </c>
      <c r="N106" s="1" t="s">
        <v>15</v>
      </c>
      <c r="R106" s="1"/>
    </row>
    <row r="107" spans="3:36" ht="15" customHeight="1">
      <c r="C107" t="s">
        <v>90</v>
      </c>
      <c r="D107" s="6">
        <v>0</v>
      </c>
      <c r="E107">
        <v>0</v>
      </c>
      <c r="F107" s="1" t="s">
        <v>15</v>
      </c>
      <c r="H107" s="6">
        <v>0</v>
      </c>
      <c r="I107">
        <v>21</v>
      </c>
      <c r="J107" s="1" t="s">
        <v>15</v>
      </c>
      <c r="L107" s="6">
        <v>0</v>
      </c>
      <c r="M107">
        <v>26</v>
      </c>
      <c r="N107" s="1" t="s">
        <v>15</v>
      </c>
      <c r="R107" s="1"/>
      <c r="Y107" s="7"/>
      <c r="AD107" s="7"/>
      <c r="AE107" s="7"/>
      <c r="AJ107" s="7"/>
    </row>
    <row r="108" spans="3:36" ht="15" customHeight="1">
      <c r="C108" t="s">
        <v>103</v>
      </c>
      <c r="D108" s="6">
        <v>0</v>
      </c>
      <c r="E108">
        <v>0</v>
      </c>
      <c r="F108" s="1" t="s">
        <v>15</v>
      </c>
      <c r="H108" s="6">
        <v>0</v>
      </c>
      <c r="I108">
        <v>0</v>
      </c>
      <c r="J108" s="1" t="s">
        <v>15</v>
      </c>
      <c r="L108" s="6">
        <v>0</v>
      </c>
      <c r="M108" s="7">
        <v>0</v>
      </c>
      <c r="N108" s="1" t="s">
        <v>15</v>
      </c>
      <c r="R108" s="1"/>
      <c r="AJ108" s="7"/>
    </row>
    <row r="109" spans="3:36" ht="15" customHeight="1">
      <c r="C109" t="s">
        <v>104</v>
      </c>
      <c r="D109" s="6">
        <v>0</v>
      </c>
      <c r="E109">
        <v>0</v>
      </c>
      <c r="F109" s="1" t="s">
        <v>15</v>
      </c>
      <c r="H109" s="6">
        <v>0</v>
      </c>
      <c r="I109">
        <v>0</v>
      </c>
      <c r="J109" s="1" t="s">
        <v>15</v>
      </c>
      <c r="L109" s="6">
        <v>0</v>
      </c>
      <c r="M109" s="7">
        <v>0</v>
      </c>
      <c r="N109" s="1" t="s">
        <v>15</v>
      </c>
      <c r="Q109" s="7"/>
      <c r="AJ109" s="7"/>
    </row>
    <row r="110" spans="3:36" ht="15" customHeight="1">
      <c r="C110" t="s">
        <v>105</v>
      </c>
      <c r="D110" s="6">
        <v>1</v>
      </c>
      <c r="E110">
        <v>470</v>
      </c>
      <c r="F110">
        <v>470</v>
      </c>
      <c r="H110" s="6">
        <v>3.43</v>
      </c>
      <c r="I110" s="7">
        <v>1400</v>
      </c>
      <c r="J110">
        <v>408</v>
      </c>
      <c r="L110" s="6">
        <v>3.43</v>
      </c>
      <c r="M110" s="7">
        <v>1317</v>
      </c>
      <c r="N110">
        <v>384</v>
      </c>
      <c r="Q110" s="7"/>
      <c r="AJ110" s="7"/>
    </row>
    <row r="111" spans="3:33" ht="15" customHeight="1">
      <c r="C111" t="s">
        <v>16</v>
      </c>
      <c r="D111" s="6">
        <v>8.57</v>
      </c>
      <c r="E111" s="7">
        <v>3250</v>
      </c>
      <c r="F111">
        <v>379</v>
      </c>
      <c r="H111">
        <v>50.17</v>
      </c>
      <c r="I111" s="7">
        <v>18855</v>
      </c>
      <c r="J111">
        <v>376</v>
      </c>
      <c r="L111">
        <v>46.95</v>
      </c>
      <c r="M111" s="7">
        <v>16442</v>
      </c>
      <c r="N111">
        <v>350</v>
      </c>
      <c r="Q111" s="7"/>
      <c r="Y111" s="7"/>
      <c r="AC111" s="7"/>
      <c r="AG111" s="7"/>
    </row>
    <row r="112" spans="5:36" ht="15" customHeight="1">
      <c r="E112" s="7"/>
      <c r="J112" s="7"/>
      <c r="Q112" s="7"/>
      <c r="R112" s="7"/>
      <c r="Y112" s="7"/>
      <c r="Z112" s="7"/>
      <c r="AC112" s="7"/>
      <c r="AD112" s="7"/>
      <c r="AG112" s="7"/>
      <c r="AJ112" s="7"/>
    </row>
    <row r="113" spans="2:17" ht="15" customHeight="1">
      <c r="B113" t="s">
        <v>107</v>
      </c>
      <c r="C113" t="s">
        <v>108</v>
      </c>
      <c r="D113" s="6">
        <v>0</v>
      </c>
      <c r="E113" s="7">
        <v>0</v>
      </c>
      <c r="F113" s="1" t="s">
        <v>15</v>
      </c>
      <c r="H113" s="6">
        <v>0.07</v>
      </c>
      <c r="I113" s="7">
        <v>21</v>
      </c>
      <c r="J113">
        <v>318</v>
      </c>
      <c r="L113">
        <v>0.07</v>
      </c>
      <c r="M113">
        <v>15</v>
      </c>
      <c r="N113">
        <v>227</v>
      </c>
      <c r="Q113" s="7"/>
    </row>
    <row r="114" spans="3:33" ht="15" customHeight="1">
      <c r="C114" t="s">
        <v>16</v>
      </c>
      <c r="D114" s="6">
        <v>0</v>
      </c>
      <c r="E114" s="7">
        <v>0</v>
      </c>
      <c r="F114" s="1" t="s">
        <v>15</v>
      </c>
      <c r="H114" s="6">
        <v>0.07</v>
      </c>
      <c r="I114" s="7">
        <v>21</v>
      </c>
      <c r="J114">
        <v>318</v>
      </c>
      <c r="L114">
        <v>0.07</v>
      </c>
      <c r="M114">
        <v>15</v>
      </c>
      <c r="N114">
        <v>227</v>
      </c>
      <c r="Y114" s="7"/>
      <c r="Z114" s="7"/>
      <c r="AC114" s="7"/>
      <c r="AG114" s="7"/>
    </row>
    <row r="115" spans="5:36" ht="15" customHeight="1">
      <c r="E115" s="7"/>
      <c r="F115" s="1"/>
      <c r="J115" s="7"/>
      <c r="M115" s="7"/>
      <c r="N115" s="7"/>
      <c r="Q115" s="7"/>
      <c r="R115" s="7"/>
      <c r="Y115" s="7"/>
      <c r="AC115" s="7"/>
      <c r="AF115" s="7"/>
      <c r="AG115" s="7"/>
      <c r="AJ115" s="7"/>
    </row>
    <row r="116" spans="2:36" ht="15" customHeight="1">
      <c r="B116" t="s">
        <v>198</v>
      </c>
      <c r="C116" t="s">
        <v>199</v>
      </c>
      <c r="D116" s="6">
        <v>0</v>
      </c>
      <c r="E116" s="7">
        <v>0</v>
      </c>
      <c r="F116" s="1" t="s">
        <v>15</v>
      </c>
      <c r="H116" s="6">
        <v>0.68</v>
      </c>
      <c r="I116" s="7">
        <v>208</v>
      </c>
      <c r="J116">
        <v>305</v>
      </c>
      <c r="L116" s="6">
        <v>0.68</v>
      </c>
      <c r="M116">
        <v>111</v>
      </c>
      <c r="N116">
        <v>162</v>
      </c>
      <c r="R116" s="1"/>
      <c r="Y116" s="7"/>
      <c r="AD116" s="7"/>
      <c r="AJ116" s="7"/>
    </row>
    <row r="117" spans="3:36" ht="15" customHeight="1">
      <c r="C117" t="s">
        <v>212</v>
      </c>
      <c r="D117" s="6">
        <v>0</v>
      </c>
      <c r="E117" s="7">
        <v>0</v>
      </c>
      <c r="F117" s="1" t="s">
        <v>15</v>
      </c>
      <c r="H117" s="6">
        <v>0</v>
      </c>
      <c r="I117" s="7">
        <v>0</v>
      </c>
      <c r="J117" s="1" t="s">
        <v>15</v>
      </c>
      <c r="L117" s="6">
        <v>0.23</v>
      </c>
      <c r="M117">
        <v>205</v>
      </c>
      <c r="N117">
        <v>899</v>
      </c>
      <c r="R117" s="1"/>
      <c r="Z117" s="7"/>
      <c r="AC117" s="7"/>
      <c r="AG117" s="7"/>
      <c r="AJ117" s="7"/>
    </row>
    <row r="118" spans="3:36" ht="15" customHeight="1">
      <c r="C118" t="s">
        <v>200</v>
      </c>
      <c r="D118" s="6">
        <v>0.14</v>
      </c>
      <c r="E118" s="7">
        <v>222</v>
      </c>
      <c r="F118" s="7">
        <v>1609</v>
      </c>
      <c r="G118" s="7"/>
      <c r="H118" s="6">
        <v>0.55</v>
      </c>
      <c r="I118">
        <v>521</v>
      </c>
      <c r="J118">
        <v>955</v>
      </c>
      <c r="L118" s="6">
        <v>0.63</v>
      </c>
      <c r="M118">
        <v>525</v>
      </c>
      <c r="N118">
        <v>829</v>
      </c>
      <c r="Q118" s="7"/>
      <c r="Y118" s="7"/>
      <c r="AC118" s="7"/>
      <c r="AG118" s="7"/>
      <c r="AI118" s="7"/>
      <c r="AJ118" s="7"/>
    </row>
    <row r="119" spans="3:36" ht="15" customHeight="1">
      <c r="C119" t="s">
        <v>210</v>
      </c>
      <c r="D119" s="6">
        <v>0.26</v>
      </c>
      <c r="E119" s="7">
        <v>190</v>
      </c>
      <c r="F119">
        <v>736</v>
      </c>
      <c r="H119" s="6">
        <v>0.52</v>
      </c>
      <c r="I119">
        <v>418</v>
      </c>
      <c r="J119">
        <v>810</v>
      </c>
      <c r="L119" s="6">
        <v>0.52</v>
      </c>
      <c r="M119" s="7">
        <v>243</v>
      </c>
      <c r="N119">
        <v>470</v>
      </c>
      <c r="Q119" s="7"/>
      <c r="Y119" s="7"/>
      <c r="AC119" s="7"/>
      <c r="AD119" s="7"/>
      <c r="AG119" s="7"/>
      <c r="AI119" s="7"/>
      <c r="AJ119" s="7"/>
    </row>
    <row r="120" spans="3:36" ht="15" customHeight="1">
      <c r="C120" t="s">
        <v>211</v>
      </c>
      <c r="D120" s="6">
        <v>0</v>
      </c>
      <c r="E120">
        <v>0</v>
      </c>
      <c r="F120" s="1" t="s">
        <v>15</v>
      </c>
      <c r="G120" s="7"/>
      <c r="H120" s="6">
        <v>0.4</v>
      </c>
      <c r="I120">
        <v>255</v>
      </c>
      <c r="J120">
        <v>643</v>
      </c>
      <c r="L120" s="6">
        <v>0.4</v>
      </c>
      <c r="M120" s="7">
        <v>301</v>
      </c>
      <c r="N120">
        <v>760</v>
      </c>
      <c r="Q120" s="7"/>
      <c r="Y120" s="7"/>
      <c r="AC120" s="7"/>
      <c r="AD120" s="7"/>
      <c r="AG120" s="7"/>
      <c r="AJ120" s="7"/>
    </row>
    <row r="121" spans="3:25" ht="15" customHeight="1">
      <c r="C121" t="s">
        <v>16</v>
      </c>
      <c r="D121" s="6">
        <v>0.4</v>
      </c>
      <c r="E121">
        <v>412</v>
      </c>
      <c r="F121" s="7">
        <v>1040</v>
      </c>
      <c r="G121" s="7"/>
      <c r="H121" s="6">
        <v>2.14</v>
      </c>
      <c r="I121" s="7">
        <v>1402</v>
      </c>
      <c r="J121">
        <v>655</v>
      </c>
      <c r="L121" s="6">
        <v>2.46</v>
      </c>
      <c r="M121" s="7">
        <v>1384</v>
      </c>
      <c r="N121">
        <v>563</v>
      </c>
      <c r="Q121" s="7"/>
      <c r="Y121" s="7"/>
    </row>
    <row r="122" spans="5:18" ht="15" customHeight="1">
      <c r="E122" s="7"/>
      <c r="J122" s="7"/>
      <c r="M122" s="7"/>
      <c r="N122" s="7"/>
      <c r="Q122" s="7"/>
      <c r="R122" s="7"/>
    </row>
    <row r="123" spans="2:36" ht="15" customHeight="1">
      <c r="B123" t="s">
        <v>110</v>
      </c>
      <c r="C123" t="s">
        <v>201</v>
      </c>
      <c r="D123" s="6">
        <v>1.09</v>
      </c>
      <c r="E123">
        <v>556</v>
      </c>
      <c r="F123" s="7">
        <v>509</v>
      </c>
      <c r="G123" s="7"/>
      <c r="H123" s="6">
        <v>2.22</v>
      </c>
      <c r="I123" s="7">
        <v>1060</v>
      </c>
      <c r="J123">
        <v>478</v>
      </c>
      <c r="L123" s="6">
        <v>2.43</v>
      </c>
      <c r="M123" s="7">
        <v>1149</v>
      </c>
      <c r="N123">
        <v>473</v>
      </c>
      <c r="Q123" s="7"/>
      <c r="AC123" s="7"/>
      <c r="AJ123" s="7"/>
    </row>
    <row r="124" spans="2:17" ht="15" customHeight="1">
      <c r="B124" t="s">
        <v>112</v>
      </c>
      <c r="C124" t="s">
        <v>202</v>
      </c>
      <c r="D124" s="6">
        <v>16.55</v>
      </c>
      <c r="E124" s="7">
        <v>10111</v>
      </c>
      <c r="F124">
        <v>611</v>
      </c>
      <c r="H124" s="6">
        <v>28.33</v>
      </c>
      <c r="I124" s="7">
        <v>14317</v>
      </c>
      <c r="J124">
        <v>505</v>
      </c>
      <c r="L124" s="6">
        <v>26.94</v>
      </c>
      <c r="M124" s="7">
        <v>12135</v>
      </c>
      <c r="N124">
        <v>450</v>
      </c>
      <c r="Q124" s="7"/>
    </row>
    <row r="125" spans="3:18" ht="15" customHeight="1">
      <c r="C125" t="s">
        <v>113</v>
      </c>
      <c r="D125" s="6">
        <v>0</v>
      </c>
      <c r="E125" s="7">
        <v>0</v>
      </c>
      <c r="F125" s="1" t="s">
        <v>15</v>
      </c>
      <c r="H125" s="6">
        <v>0</v>
      </c>
      <c r="I125" s="7">
        <v>0</v>
      </c>
      <c r="J125" s="1" t="s">
        <v>15</v>
      </c>
      <c r="L125" s="6">
        <v>0</v>
      </c>
      <c r="M125" s="7">
        <v>0</v>
      </c>
      <c r="N125" s="1" t="s">
        <v>15</v>
      </c>
      <c r="R125" s="1"/>
    </row>
    <row r="126" spans="3:17" ht="15" customHeight="1">
      <c r="C126" t="s">
        <v>16</v>
      </c>
      <c r="D126" s="6">
        <v>17.65</v>
      </c>
      <c r="E126" s="7">
        <v>10667</v>
      </c>
      <c r="F126">
        <v>604</v>
      </c>
      <c r="H126" s="6">
        <v>30.55</v>
      </c>
      <c r="I126" s="7">
        <v>15377</v>
      </c>
      <c r="J126">
        <v>503</v>
      </c>
      <c r="L126" s="6">
        <v>29.37</v>
      </c>
      <c r="M126" s="7">
        <v>13285</v>
      </c>
      <c r="N126">
        <v>452</v>
      </c>
      <c r="Q126" s="7"/>
    </row>
    <row r="127" spans="5:18" ht="15" customHeight="1">
      <c r="E127" s="7"/>
      <c r="J127" s="26"/>
      <c r="K127" s="27"/>
      <c r="M127" s="26"/>
      <c r="N127" s="26"/>
      <c r="Q127" s="7"/>
      <c r="R127" s="7"/>
    </row>
    <row r="128" spans="2:17" ht="15" customHeight="1">
      <c r="B128" t="s">
        <v>114</v>
      </c>
      <c r="C128" t="s">
        <v>116</v>
      </c>
      <c r="D128" s="6">
        <v>0.53</v>
      </c>
      <c r="E128">
        <v>352</v>
      </c>
      <c r="F128">
        <v>663</v>
      </c>
      <c r="H128" s="6">
        <v>2.46</v>
      </c>
      <c r="I128" s="7">
        <v>1974</v>
      </c>
      <c r="J128">
        <v>802</v>
      </c>
      <c r="L128" s="6">
        <v>2.26</v>
      </c>
      <c r="M128" s="7">
        <v>1773</v>
      </c>
      <c r="N128">
        <v>785</v>
      </c>
      <c r="Q128" s="7"/>
    </row>
    <row r="129" spans="2:17" ht="15" customHeight="1">
      <c r="B129" t="s">
        <v>115</v>
      </c>
      <c r="C129" t="s">
        <v>118</v>
      </c>
      <c r="D129" s="6">
        <v>5.39</v>
      </c>
      <c r="E129" s="7">
        <v>2617</v>
      </c>
      <c r="F129">
        <v>485</v>
      </c>
      <c r="H129" s="6">
        <v>13.97</v>
      </c>
      <c r="I129" s="7">
        <v>7558</v>
      </c>
      <c r="J129">
        <v>541</v>
      </c>
      <c r="L129" s="6">
        <v>14.97</v>
      </c>
      <c r="M129" s="7">
        <v>8170</v>
      </c>
      <c r="N129">
        <v>546</v>
      </c>
      <c r="Q129" s="7"/>
    </row>
    <row r="130" spans="3:17" ht="15" customHeight="1">
      <c r="C130" t="s">
        <v>115</v>
      </c>
      <c r="D130" s="6">
        <v>0</v>
      </c>
      <c r="E130">
        <v>0</v>
      </c>
      <c r="F130" s="1" t="s">
        <v>15</v>
      </c>
      <c r="H130" s="6">
        <v>1</v>
      </c>
      <c r="I130">
        <v>359</v>
      </c>
      <c r="J130">
        <v>358</v>
      </c>
      <c r="L130" s="6">
        <v>0.8</v>
      </c>
      <c r="M130">
        <v>280</v>
      </c>
      <c r="N130">
        <v>350</v>
      </c>
      <c r="Q130" s="7"/>
    </row>
    <row r="131" spans="3:18" ht="15" customHeight="1">
      <c r="C131" t="s">
        <v>119</v>
      </c>
      <c r="D131" s="6">
        <v>0</v>
      </c>
      <c r="E131">
        <v>0</v>
      </c>
      <c r="F131" s="1" t="s">
        <v>15</v>
      </c>
      <c r="H131" s="6">
        <v>0</v>
      </c>
      <c r="I131">
        <v>0</v>
      </c>
      <c r="J131" s="1" t="s">
        <v>15</v>
      </c>
      <c r="K131" s="27"/>
      <c r="L131" s="6">
        <v>0</v>
      </c>
      <c r="M131" s="7">
        <v>0</v>
      </c>
      <c r="N131" s="1" t="s">
        <v>15</v>
      </c>
      <c r="R131" s="1"/>
    </row>
    <row r="132" spans="3:17" ht="15" customHeight="1">
      <c r="C132" t="s">
        <v>120</v>
      </c>
      <c r="D132" s="6">
        <v>8.64</v>
      </c>
      <c r="E132" s="7">
        <v>5051</v>
      </c>
      <c r="F132">
        <v>584</v>
      </c>
      <c r="H132" s="6">
        <v>30.36</v>
      </c>
      <c r="I132" s="7">
        <v>17659</v>
      </c>
      <c r="J132">
        <v>582</v>
      </c>
      <c r="L132" s="6">
        <v>29.76</v>
      </c>
      <c r="M132" s="7">
        <v>15858</v>
      </c>
      <c r="N132">
        <v>533</v>
      </c>
      <c r="Q132" s="7"/>
    </row>
    <row r="133" spans="3:19" ht="15" customHeight="1">
      <c r="C133" t="s">
        <v>146</v>
      </c>
      <c r="D133" s="6">
        <v>0</v>
      </c>
      <c r="E133">
        <v>0</v>
      </c>
      <c r="F133" s="1" t="s">
        <v>15</v>
      </c>
      <c r="H133" s="6">
        <v>0</v>
      </c>
      <c r="I133">
        <v>0</v>
      </c>
      <c r="J133" s="1" t="s">
        <v>15</v>
      </c>
      <c r="K133" s="27"/>
      <c r="L133" s="6">
        <v>0</v>
      </c>
      <c r="M133" s="7">
        <v>0</v>
      </c>
      <c r="N133" s="1" t="s">
        <v>15</v>
      </c>
      <c r="R133" s="1"/>
      <c r="S133" s="21"/>
    </row>
    <row r="134" spans="3:19" ht="15" customHeight="1">
      <c r="C134" t="s">
        <v>179</v>
      </c>
      <c r="D134" s="6">
        <v>0</v>
      </c>
      <c r="E134">
        <v>0</v>
      </c>
      <c r="F134" s="1" t="s">
        <v>15</v>
      </c>
      <c r="H134" s="6">
        <v>0.73</v>
      </c>
      <c r="I134">
        <v>90</v>
      </c>
      <c r="J134">
        <v>123</v>
      </c>
      <c r="L134" s="6">
        <v>0.9</v>
      </c>
      <c r="M134">
        <v>119</v>
      </c>
      <c r="N134">
        <v>132</v>
      </c>
      <c r="R134" s="1"/>
      <c r="S134" s="21"/>
    </row>
    <row r="135" spans="3:19" ht="15" customHeight="1">
      <c r="C135" t="s">
        <v>121</v>
      </c>
      <c r="D135" s="6">
        <v>0</v>
      </c>
      <c r="E135">
        <v>0</v>
      </c>
      <c r="F135" s="1" t="s">
        <v>15</v>
      </c>
      <c r="H135" s="6">
        <v>0</v>
      </c>
      <c r="I135">
        <v>0</v>
      </c>
      <c r="J135" s="1" t="s">
        <v>15</v>
      </c>
      <c r="K135" s="27"/>
      <c r="L135" s="6">
        <v>0</v>
      </c>
      <c r="M135" s="7">
        <v>0</v>
      </c>
      <c r="N135" s="1" t="s">
        <v>15</v>
      </c>
      <c r="R135" s="1"/>
      <c r="S135" s="21"/>
    </row>
    <row r="136" spans="3:17" ht="15" customHeight="1">
      <c r="C136" t="s">
        <v>122</v>
      </c>
      <c r="D136" s="6">
        <v>0.2</v>
      </c>
      <c r="E136" s="7">
        <v>4</v>
      </c>
      <c r="F136">
        <v>18</v>
      </c>
      <c r="H136" s="6">
        <v>0.26</v>
      </c>
      <c r="I136" s="7">
        <v>50</v>
      </c>
      <c r="J136">
        <v>190</v>
      </c>
      <c r="L136" s="6">
        <v>0.2</v>
      </c>
      <c r="M136">
        <v>82</v>
      </c>
      <c r="N136">
        <v>418</v>
      </c>
      <c r="Q136" s="7"/>
    </row>
    <row r="137" spans="3:17" ht="15" customHeight="1">
      <c r="C137" t="s">
        <v>123</v>
      </c>
      <c r="D137" s="6">
        <v>2.66</v>
      </c>
      <c r="E137" s="7">
        <v>1473</v>
      </c>
      <c r="F137">
        <v>554</v>
      </c>
      <c r="H137" s="6">
        <v>4.38</v>
      </c>
      <c r="I137" s="7">
        <v>2648</v>
      </c>
      <c r="J137">
        <v>605</v>
      </c>
      <c r="L137" s="6">
        <v>5.93</v>
      </c>
      <c r="M137" s="7">
        <v>3175</v>
      </c>
      <c r="N137">
        <v>536</v>
      </c>
      <c r="Q137" s="7"/>
    </row>
    <row r="138" spans="3:17" ht="15" customHeight="1">
      <c r="C138" t="s">
        <v>16</v>
      </c>
      <c r="D138" s="6">
        <v>17.22</v>
      </c>
      <c r="E138" s="7">
        <v>9497</v>
      </c>
      <c r="F138">
        <v>551</v>
      </c>
      <c r="H138" s="6">
        <v>53.16</v>
      </c>
      <c r="I138" s="7">
        <v>30337</v>
      </c>
      <c r="J138">
        <v>571</v>
      </c>
      <c r="L138" s="6">
        <v>54.81</v>
      </c>
      <c r="M138" s="7">
        <v>29456</v>
      </c>
      <c r="N138">
        <v>537</v>
      </c>
      <c r="Q138" s="7"/>
    </row>
    <row r="139" spans="5:18" ht="15" customHeight="1">
      <c r="E139" s="7"/>
      <c r="J139" s="26"/>
      <c r="K139" s="27"/>
      <c r="M139" s="26"/>
      <c r="N139" s="26"/>
      <c r="Q139" s="7"/>
      <c r="R139" s="7"/>
    </row>
    <row r="140" spans="2:20" ht="15" customHeight="1">
      <c r="B140" t="s">
        <v>16</v>
      </c>
      <c r="C140" t="s">
        <v>16</v>
      </c>
      <c r="D140" s="33">
        <f>+D16+D35+D54+D63+D67+D76+D89+D93+D111+D114+D121+D126+D138</f>
        <v>165.92101275608815</v>
      </c>
      <c r="E140" s="7">
        <v>113653</v>
      </c>
      <c r="F140" s="36">
        <f>E140/D140</f>
        <v>684.9825595452179</v>
      </c>
      <c r="G140" s="7"/>
      <c r="H140" s="33">
        <f>+H16+H35+H54+H63+H67+H76+H89+H93+H111+H114+H121+H126+H138</f>
        <v>353.5027522226517</v>
      </c>
      <c r="I140" s="7">
        <v>197593</v>
      </c>
      <c r="J140" s="36">
        <f>I140/H140</f>
        <v>558.9574586269337</v>
      </c>
      <c r="L140" s="33">
        <f>+L16+L35+L54+L63+L67+L76+L89+L93+L111+L114+L121+L126+L138</f>
        <v>338.8021453420951</v>
      </c>
      <c r="M140" s="7">
        <v>179069</v>
      </c>
      <c r="N140" s="36">
        <f>M140/L140</f>
        <v>528.5356142570778</v>
      </c>
      <c r="P140" s="33">
        <f>+P16+P35+P54+P63+P67+P76+P89+P93+P111+P114+P121+P126+P138</f>
        <v>0</v>
      </c>
      <c r="Q140" s="7"/>
      <c r="R140" s="36" t="e">
        <f>Q140/P140</f>
        <v>#DIV/0!</v>
      </c>
      <c r="S140" s="33">
        <f>(+H140+L140+P140+D140)/3</f>
        <v>286.07530344027833</v>
      </c>
      <c r="T140" s="34" t="s">
        <v>207</v>
      </c>
    </row>
    <row r="141" spans="4:33" ht="15" customHeight="1">
      <c r="D141"/>
      <c r="F141"/>
      <c r="H141"/>
      <c r="M141" s="7"/>
      <c r="N141" s="7"/>
      <c r="Q141" s="7"/>
      <c r="R141" s="7"/>
      <c r="Y141" s="7"/>
      <c r="AC141" s="7"/>
      <c r="AG141" s="7"/>
    </row>
    <row r="142" spans="3:18" ht="15" customHeight="1">
      <c r="C142" t="s">
        <v>191</v>
      </c>
      <c r="E142" s="29">
        <f>+(E140-156384)/156384</f>
        <v>-0.2732440658890935</v>
      </c>
      <c r="F142" s="1"/>
      <c r="I142" s="29">
        <f>+(I140-216954)/216954</f>
        <v>-0.08924011541617118</v>
      </c>
      <c r="M142" s="29">
        <f>+(M140-181431)/181431</f>
        <v>-0.013018723371419438</v>
      </c>
      <c r="Q142" s="29">
        <f>+(Q140-188183)/188183</f>
        <v>-1</v>
      </c>
      <c r="R142" s="7"/>
    </row>
    <row r="143" spans="5:33" ht="12.75">
      <c r="E143" s="7"/>
      <c r="F143" s="1"/>
      <c r="J143" s="7"/>
      <c r="M143" s="7"/>
      <c r="N143" s="7"/>
      <c r="Q143" s="7"/>
      <c r="R143" s="7"/>
      <c r="X143" s="7"/>
      <c r="AA143" s="7"/>
      <c r="AG143" s="7"/>
    </row>
    <row r="144" spans="2:6" ht="12.75">
      <c r="B144" t="s">
        <v>125</v>
      </c>
      <c r="E144" s="7"/>
      <c r="F144" s="1"/>
    </row>
    <row r="145" spans="5:6" ht="12.75">
      <c r="E145" s="7"/>
      <c r="F145"/>
    </row>
    <row r="146" spans="2:9" ht="12.75">
      <c r="B146" s="9" t="s">
        <v>213</v>
      </c>
      <c r="E146" s="7"/>
      <c r="F146" s="1"/>
      <c r="I146"/>
    </row>
    <row r="147" spans="2:9" ht="12.75">
      <c r="B147" s="9" t="s">
        <v>127</v>
      </c>
      <c r="E147" s="7"/>
      <c r="F147" s="1"/>
      <c r="I147"/>
    </row>
    <row r="148" ht="12.75">
      <c r="E148" s="7"/>
    </row>
    <row r="149" spans="2:9" ht="12.75">
      <c r="B149" s="27" t="s">
        <v>214</v>
      </c>
      <c r="E149" s="7"/>
      <c r="F149" s="1"/>
      <c r="I149"/>
    </row>
    <row r="150" spans="2:9" ht="12.75">
      <c r="B150" s="27" t="s">
        <v>215</v>
      </c>
      <c r="E150" s="7"/>
      <c r="F150" s="1"/>
      <c r="I150"/>
    </row>
    <row r="151" spans="2:9" ht="12.75">
      <c r="B151" t="s">
        <v>134</v>
      </c>
      <c r="E151" s="7"/>
      <c r="F151" s="1"/>
      <c r="I151"/>
    </row>
    <row r="152" spans="5:6" ht="12.75">
      <c r="E152" s="7"/>
      <c r="F152"/>
    </row>
    <row r="153" spans="5:6" ht="12.75">
      <c r="E153" s="7"/>
      <c r="F153"/>
    </row>
    <row r="154" spans="5:6" ht="12.75">
      <c r="E154" s="7"/>
      <c r="F154"/>
    </row>
    <row r="155" spans="5:6" ht="12.75">
      <c r="E155" s="7"/>
      <c r="F155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2" r:id="rId1"/>
  <headerFooter alignWithMargins="0">
    <oddFooter>&amp;L&amp;8Source: Banner ODS queried on 4/28/11.
FHDA IR*P RBB - 4/28/11
FH 5-yr WSCH FTEF Prod by Term.xls&amp;R&amp;8Page &amp;P of &amp;N</oddFooter>
  </headerFooter>
  <rowBreaks count="3" manualBreakCount="3">
    <brk id="45" min="1" max="17" man="1"/>
    <brk id="77" min="1" max="17" man="1"/>
    <brk id="115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customWidth="1"/>
    <col min="6" max="6" width="7.7109375" style="0" customWidth="1"/>
    <col min="7" max="7" width="2.7109375" style="0" customWidth="1"/>
    <col min="8" max="8" width="9.28125" style="0" customWidth="1"/>
    <col min="9" max="9" width="10.421875" style="0" customWidth="1"/>
    <col min="10" max="10" width="7.7109375" style="0" customWidth="1"/>
    <col min="11" max="11" width="2.7109375" style="0" customWidth="1"/>
    <col min="12" max="13" width="9.28125" style="0" customWidth="1"/>
    <col min="14" max="14" width="7.7109375" style="0" customWidth="1"/>
    <col min="15" max="15" width="2.7109375" style="0" customWidth="1"/>
    <col min="16" max="17" width="9.28125" style="0" bestFit="1" customWidth="1"/>
    <col min="18" max="18" width="7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142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customHeight="1">
      <c r="B8" t="s">
        <v>6</v>
      </c>
      <c r="C8" t="s">
        <v>7</v>
      </c>
      <c r="D8" s="6">
        <v>4.63</v>
      </c>
      <c r="E8" s="7">
        <v>2094</v>
      </c>
      <c r="F8" s="7">
        <v>453</v>
      </c>
      <c r="H8" s="6">
        <v>5.35</v>
      </c>
      <c r="I8" s="7">
        <v>2375</v>
      </c>
      <c r="J8" s="7">
        <v>444</v>
      </c>
      <c r="L8" s="6">
        <v>5.4</v>
      </c>
      <c r="M8" s="7">
        <v>2390</v>
      </c>
      <c r="N8" s="7">
        <v>443</v>
      </c>
      <c r="P8" s="6">
        <v>5.57</v>
      </c>
      <c r="Q8" s="7">
        <v>2367</v>
      </c>
      <c r="R8" s="7">
        <v>425</v>
      </c>
    </row>
    <row r="9" spans="2:18" ht="15" customHeight="1">
      <c r="B9" t="s">
        <v>8</v>
      </c>
      <c r="C9" t="s">
        <v>9</v>
      </c>
      <c r="D9" s="6">
        <v>9.48</v>
      </c>
      <c r="E9" s="7">
        <v>4165</v>
      </c>
      <c r="F9" s="7">
        <v>439</v>
      </c>
      <c r="H9" s="6">
        <v>10.54</v>
      </c>
      <c r="I9" s="7">
        <v>4540</v>
      </c>
      <c r="J9" s="7">
        <v>431</v>
      </c>
      <c r="L9" s="6">
        <v>10.83</v>
      </c>
      <c r="M9" s="7">
        <v>4028</v>
      </c>
      <c r="N9" s="7">
        <v>372</v>
      </c>
      <c r="P9" s="6">
        <v>10.19</v>
      </c>
      <c r="Q9" s="7">
        <v>3762</v>
      </c>
      <c r="R9" s="7">
        <v>369</v>
      </c>
    </row>
    <row r="10" spans="3:18" ht="15" customHeight="1">
      <c r="C10" t="s">
        <v>10</v>
      </c>
      <c r="D10" s="6">
        <v>0.3</v>
      </c>
      <c r="E10" s="7">
        <v>19</v>
      </c>
      <c r="F10" s="7">
        <v>62</v>
      </c>
      <c r="H10" s="6">
        <v>0.77</v>
      </c>
      <c r="I10" s="7">
        <v>89</v>
      </c>
      <c r="J10" s="7">
        <v>117</v>
      </c>
      <c r="L10" s="6">
        <v>0.75</v>
      </c>
      <c r="M10" s="7">
        <v>103</v>
      </c>
      <c r="N10" s="7">
        <v>137</v>
      </c>
      <c r="P10" s="6">
        <v>0.36</v>
      </c>
      <c r="Q10" s="7">
        <v>88</v>
      </c>
      <c r="R10" s="7">
        <v>248</v>
      </c>
    </row>
    <row r="11" spans="3:18" ht="15" customHeight="1">
      <c r="C11" t="s">
        <v>11</v>
      </c>
      <c r="D11" s="6">
        <v>0.15</v>
      </c>
      <c r="E11" s="7">
        <v>8</v>
      </c>
      <c r="F11" s="7">
        <v>51</v>
      </c>
      <c r="H11" s="6">
        <v>1.65</v>
      </c>
      <c r="I11" s="7">
        <v>195</v>
      </c>
      <c r="J11" s="7">
        <v>118</v>
      </c>
      <c r="L11" s="6">
        <v>0.9</v>
      </c>
      <c r="M11" s="7">
        <v>156</v>
      </c>
      <c r="N11" s="7">
        <v>173</v>
      </c>
      <c r="P11" s="6">
        <v>1.35</v>
      </c>
      <c r="Q11" s="7">
        <v>239</v>
      </c>
      <c r="R11" s="7">
        <v>177</v>
      </c>
    </row>
    <row r="12" spans="3:18" ht="15" customHeight="1">
      <c r="C12" t="s">
        <v>12</v>
      </c>
      <c r="D12" s="6">
        <v>1.1</v>
      </c>
      <c r="E12" s="7">
        <v>157</v>
      </c>
      <c r="F12" s="7">
        <v>143</v>
      </c>
      <c r="H12" s="6">
        <v>2.91</v>
      </c>
      <c r="I12" s="7">
        <v>501</v>
      </c>
      <c r="J12" s="7">
        <v>172</v>
      </c>
      <c r="L12" s="6">
        <v>3.16</v>
      </c>
      <c r="M12" s="7">
        <v>499</v>
      </c>
      <c r="N12" s="7">
        <v>158</v>
      </c>
      <c r="P12" s="6">
        <v>3</v>
      </c>
      <c r="Q12" s="7">
        <v>497</v>
      </c>
      <c r="R12" s="7">
        <v>165</v>
      </c>
    </row>
    <row r="13" spans="3:18" ht="15" customHeight="1">
      <c r="C13" t="s">
        <v>13</v>
      </c>
      <c r="D13" s="6">
        <v>0.63</v>
      </c>
      <c r="E13" s="7">
        <v>310</v>
      </c>
      <c r="F13" s="7">
        <v>492</v>
      </c>
      <c r="H13" s="6">
        <v>1.73</v>
      </c>
      <c r="I13" s="7">
        <v>783</v>
      </c>
      <c r="J13" s="7">
        <v>452</v>
      </c>
      <c r="L13" s="6">
        <v>1.82</v>
      </c>
      <c r="M13" s="7">
        <v>758</v>
      </c>
      <c r="N13" s="7">
        <v>416</v>
      </c>
      <c r="P13" s="6">
        <v>1.43</v>
      </c>
      <c r="Q13" s="7">
        <v>643</v>
      </c>
      <c r="R13" s="7">
        <v>449</v>
      </c>
    </row>
    <row r="14" spans="3:18" ht="15" customHeight="1">
      <c r="C14" t="s">
        <v>16</v>
      </c>
      <c r="D14" s="6">
        <v>16.29</v>
      </c>
      <c r="E14" s="7">
        <v>6753</v>
      </c>
      <c r="F14" s="7">
        <v>415</v>
      </c>
      <c r="H14" s="6">
        <v>22.95</v>
      </c>
      <c r="I14" s="7">
        <v>8483</v>
      </c>
      <c r="J14" s="7">
        <v>370</v>
      </c>
      <c r="L14" s="6">
        <v>22.86</v>
      </c>
      <c r="M14" s="7">
        <v>7934</v>
      </c>
      <c r="N14" s="7">
        <v>347</v>
      </c>
      <c r="P14" s="6">
        <v>21.9</v>
      </c>
      <c r="Q14" s="7">
        <v>7596</v>
      </c>
      <c r="R14" s="7">
        <v>347</v>
      </c>
    </row>
    <row r="15" ht="15" customHeight="1"/>
    <row r="16" spans="2:18" ht="15" customHeight="1">
      <c r="B16" t="s">
        <v>17</v>
      </c>
      <c r="C16" t="s">
        <v>18</v>
      </c>
      <c r="D16" s="6">
        <v>0.2</v>
      </c>
      <c r="E16" s="7">
        <v>142</v>
      </c>
      <c r="F16" s="7">
        <v>710</v>
      </c>
      <c r="H16" s="6">
        <v>0.2</v>
      </c>
      <c r="I16" s="7">
        <v>189</v>
      </c>
      <c r="J16" s="7">
        <v>945</v>
      </c>
      <c r="L16" s="6">
        <v>0.2</v>
      </c>
      <c r="M16" s="7">
        <v>177</v>
      </c>
      <c r="N16" s="7">
        <v>885</v>
      </c>
      <c r="P16" s="6">
        <v>0.2</v>
      </c>
      <c r="Q16" s="7">
        <v>150</v>
      </c>
      <c r="R16" s="7">
        <v>750</v>
      </c>
    </row>
    <row r="17" spans="2:18" ht="15" customHeight="1">
      <c r="B17" t="s">
        <v>19</v>
      </c>
      <c r="C17" t="s">
        <v>20</v>
      </c>
      <c r="D17" s="6">
        <v>3.16</v>
      </c>
      <c r="E17" s="7">
        <v>1770</v>
      </c>
      <c r="F17" s="7">
        <v>561</v>
      </c>
      <c r="H17" s="6">
        <v>6.74</v>
      </c>
      <c r="I17" s="7">
        <v>4636</v>
      </c>
      <c r="J17" s="7">
        <v>687</v>
      </c>
      <c r="L17" s="6">
        <v>7.63</v>
      </c>
      <c r="M17" s="7">
        <v>4767</v>
      </c>
      <c r="N17" s="7">
        <v>624</v>
      </c>
      <c r="P17" s="6">
        <v>8.02</v>
      </c>
      <c r="Q17" s="7">
        <v>5226</v>
      </c>
      <c r="R17" s="7">
        <v>652</v>
      </c>
    </row>
    <row r="18" spans="3:18" ht="15" customHeight="1">
      <c r="C18" t="s">
        <v>21</v>
      </c>
      <c r="D18" s="6">
        <v>0</v>
      </c>
      <c r="E18" s="7">
        <v>0</v>
      </c>
      <c r="F18" s="8" t="s">
        <v>15</v>
      </c>
      <c r="H18" s="6">
        <v>1.24</v>
      </c>
      <c r="I18" s="7">
        <v>394</v>
      </c>
      <c r="J18" s="7">
        <v>318</v>
      </c>
      <c r="L18" s="6">
        <v>1.82</v>
      </c>
      <c r="M18" s="7">
        <v>717</v>
      </c>
      <c r="N18" s="7">
        <v>395</v>
      </c>
      <c r="P18" s="6">
        <v>1.47</v>
      </c>
      <c r="Q18" s="7">
        <v>1244</v>
      </c>
      <c r="R18" s="7">
        <v>845</v>
      </c>
    </row>
    <row r="19" spans="3:18" ht="15" customHeight="1">
      <c r="C19" t="s">
        <v>22</v>
      </c>
      <c r="D19" s="6">
        <v>0</v>
      </c>
      <c r="E19" s="7">
        <v>0</v>
      </c>
      <c r="F19" s="8" t="s">
        <v>15</v>
      </c>
      <c r="H19" s="6">
        <v>2</v>
      </c>
      <c r="I19" s="7">
        <v>842</v>
      </c>
      <c r="J19" s="7">
        <v>420</v>
      </c>
      <c r="L19" s="6">
        <v>1.84</v>
      </c>
      <c r="M19" s="7">
        <v>1024</v>
      </c>
      <c r="N19" s="7">
        <v>556</v>
      </c>
      <c r="P19" s="6">
        <v>2.16</v>
      </c>
      <c r="Q19" s="7">
        <v>983</v>
      </c>
      <c r="R19" s="7">
        <v>455</v>
      </c>
    </row>
    <row r="20" spans="3:18" ht="15" customHeight="1">
      <c r="C20" t="s">
        <v>23</v>
      </c>
      <c r="D20" s="6">
        <v>1.07</v>
      </c>
      <c r="E20" s="7">
        <v>571</v>
      </c>
      <c r="F20" s="7">
        <v>531</v>
      </c>
      <c r="H20" s="6">
        <v>4.85</v>
      </c>
      <c r="I20" s="7">
        <v>1654</v>
      </c>
      <c r="J20" s="7">
        <v>341</v>
      </c>
      <c r="L20" s="6">
        <v>4.51</v>
      </c>
      <c r="M20" s="7">
        <v>1767</v>
      </c>
      <c r="N20" s="7">
        <v>392</v>
      </c>
      <c r="P20" s="6">
        <v>4.42</v>
      </c>
      <c r="Q20" s="7">
        <v>1490</v>
      </c>
      <c r="R20" s="7">
        <v>337</v>
      </c>
    </row>
    <row r="21" spans="3:18" ht="15" customHeight="1">
      <c r="C21" t="s">
        <v>24</v>
      </c>
      <c r="D21" s="6">
        <v>0.83</v>
      </c>
      <c r="E21" s="7">
        <v>346</v>
      </c>
      <c r="F21" s="7">
        <v>415</v>
      </c>
      <c r="H21" s="6">
        <v>1.06</v>
      </c>
      <c r="I21" s="7">
        <v>1340</v>
      </c>
      <c r="J21" s="7">
        <v>1270</v>
      </c>
      <c r="L21" s="6">
        <v>0.78</v>
      </c>
      <c r="M21" s="7">
        <v>325</v>
      </c>
      <c r="N21" s="7">
        <v>418</v>
      </c>
      <c r="P21" s="6">
        <v>0.78</v>
      </c>
      <c r="Q21" s="7">
        <v>300</v>
      </c>
      <c r="R21" s="7">
        <v>386</v>
      </c>
    </row>
    <row r="22" spans="3:18" ht="15" customHeight="1">
      <c r="C22" t="s">
        <v>25</v>
      </c>
      <c r="D22" s="6">
        <v>0</v>
      </c>
      <c r="E22" s="7">
        <v>0</v>
      </c>
      <c r="F22" s="8" t="s">
        <v>15</v>
      </c>
      <c r="H22" s="6">
        <v>0.39</v>
      </c>
      <c r="I22" s="7">
        <v>245</v>
      </c>
      <c r="J22" s="7">
        <v>630</v>
      </c>
      <c r="L22" s="6">
        <v>0.78</v>
      </c>
      <c r="M22" s="7">
        <v>395</v>
      </c>
      <c r="N22" s="7">
        <v>508</v>
      </c>
      <c r="P22" s="6">
        <v>0.41</v>
      </c>
      <c r="Q22" s="7">
        <v>179</v>
      </c>
      <c r="R22" s="7">
        <v>435</v>
      </c>
    </row>
    <row r="23" spans="3:18" ht="15" customHeight="1">
      <c r="C23" t="s">
        <v>26</v>
      </c>
      <c r="D23" s="6">
        <v>0.67</v>
      </c>
      <c r="E23" s="7">
        <v>277</v>
      </c>
      <c r="F23" s="7">
        <v>415</v>
      </c>
      <c r="H23" s="6">
        <v>1.81</v>
      </c>
      <c r="I23" s="7">
        <v>1071</v>
      </c>
      <c r="J23" s="7">
        <v>592</v>
      </c>
      <c r="L23" s="6">
        <v>1.61</v>
      </c>
      <c r="M23" s="7">
        <v>904</v>
      </c>
      <c r="N23" s="7">
        <v>561</v>
      </c>
      <c r="P23" s="6">
        <v>1.41</v>
      </c>
      <c r="Q23" s="7">
        <v>775</v>
      </c>
      <c r="R23" s="7">
        <v>550</v>
      </c>
    </row>
    <row r="24" spans="3:18" ht="15" customHeight="1">
      <c r="C24" t="s">
        <v>27</v>
      </c>
      <c r="D24" s="6">
        <v>0.49</v>
      </c>
      <c r="E24" s="7">
        <v>176</v>
      </c>
      <c r="F24" s="7">
        <v>362</v>
      </c>
      <c r="H24" s="6">
        <v>3.1</v>
      </c>
      <c r="I24" s="7">
        <v>1666</v>
      </c>
      <c r="J24" s="7">
        <v>538</v>
      </c>
      <c r="L24" s="6">
        <v>2.23</v>
      </c>
      <c r="M24" s="7">
        <v>1364</v>
      </c>
      <c r="N24" s="7">
        <v>611</v>
      </c>
      <c r="P24" s="6">
        <v>2.43</v>
      </c>
      <c r="Q24" s="7">
        <v>1352</v>
      </c>
      <c r="R24" s="7">
        <v>556</v>
      </c>
    </row>
    <row r="25" spans="3:18" ht="15" customHeight="1">
      <c r="C25" t="s">
        <v>28</v>
      </c>
      <c r="D25" s="6">
        <v>0</v>
      </c>
      <c r="E25" s="7">
        <v>0</v>
      </c>
      <c r="F25" s="8" t="s">
        <v>15</v>
      </c>
      <c r="H25" s="6">
        <v>1.29</v>
      </c>
      <c r="I25" s="7">
        <v>334</v>
      </c>
      <c r="J25" s="7">
        <v>260</v>
      </c>
      <c r="L25" s="6">
        <v>1.36</v>
      </c>
      <c r="M25" s="7">
        <v>264</v>
      </c>
      <c r="N25" s="7">
        <v>194</v>
      </c>
      <c r="P25" s="6">
        <v>0.81</v>
      </c>
      <c r="Q25" s="7">
        <v>280</v>
      </c>
      <c r="R25" s="7">
        <v>346</v>
      </c>
    </row>
    <row r="26" spans="3:18" ht="15" customHeight="1">
      <c r="C26" t="s">
        <v>29</v>
      </c>
      <c r="D26" s="6">
        <v>9.31</v>
      </c>
      <c r="E26" s="7">
        <v>2751</v>
      </c>
      <c r="F26" s="7">
        <v>295</v>
      </c>
      <c r="H26" s="6">
        <v>8.56</v>
      </c>
      <c r="I26" s="7">
        <v>5048</v>
      </c>
      <c r="J26" s="7">
        <v>611</v>
      </c>
      <c r="L26" s="6">
        <v>4.3</v>
      </c>
      <c r="M26" s="7">
        <v>2351</v>
      </c>
      <c r="N26" s="7">
        <v>546</v>
      </c>
      <c r="P26" s="6">
        <v>4.43</v>
      </c>
      <c r="Q26" s="7">
        <v>2626</v>
      </c>
      <c r="R26" s="7">
        <v>593</v>
      </c>
    </row>
    <row r="27" spans="3:18" ht="15" customHeight="1">
      <c r="C27" t="s">
        <v>30</v>
      </c>
      <c r="D27" s="6">
        <v>2.04</v>
      </c>
      <c r="E27" s="7">
        <v>861</v>
      </c>
      <c r="F27" s="7">
        <v>422</v>
      </c>
      <c r="H27" s="6">
        <v>1.37</v>
      </c>
      <c r="I27" s="7">
        <v>694</v>
      </c>
      <c r="J27" s="7">
        <v>508</v>
      </c>
      <c r="L27" s="6">
        <v>1.25</v>
      </c>
      <c r="M27" s="7">
        <v>683</v>
      </c>
      <c r="N27" s="7">
        <v>546</v>
      </c>
      <c r="P27" s="6">
        <v>1.22</v>
      </c>
      <c r="Q27" s="7">
        <v>608</v>
      </c>
      <c r="R27" s="7">
        <v>500</v>
      </c>
    </row>
    <row r="28" spans="3:18" ht="15" customHeight="1">
      <c r="C28" t="s">
        <v>31</v>
      </c>
      <c r="D28" s="6">
        <v>0.62</v>
      </c>
      <c r="E28" s="7">
        <v>154</v>
      </c>
      <c r="F28" s="7">
        <v>249</v>
      </c>
      <c r="H28" s="6">
        <v>0</v>
      </c>
      <c r="I28" s="7">
        <v>0</v>
      </c>
      <c r="J28" s="8" t="s">
        <v>15</v>
      </c>
      <c r="L28" s="6">
        <v>0</v>
      </c>
      <c r="M28" s="7">
        <v>8</v>
      </c>
      <c r="N28" s="8" t="s">
        <v>15</v>
      </c>
      <c r="P28" s="6">
        <v>0</v>
      </c>
      <c r="Q28" s="7">
        <v>0</v>
      </c>
      <c r="R28" s="8" t="s">
        <v>15</v>
      </c>
    </row>
    <row r="29" spans="3:18" ht="15" customHeight="1">
      <c r="C29" t="s">
        <v>32</v>
      </c>
      <c r="D29" s="6">
        <v>1.96</v>
      </c>
      <c r="E29" s="7">
        <v>1614</v>
      </c>
      <c r="F29" s="7">
        <v>825</v>
      </c>
      <c r="H29" s="6">
        <v>3.44</v>
      </c>
      <c r="I29" s="7">
        <v>1756</v>
      </c>
      <c r="J29" s="7">
        <v>511</v>
      </c>
      <c r="L29" s="6">
        <v>3.32</v>
      </c>
      <c r="M29" s="7">
        <v>1684</v>
      </c>
      <c r="N29" s="7">
        <v>507</v>
      </c>
      <c r="P29" s="6">
        <v>3.25</v>
      </c>
      <c r="Q29" s="7">
        <v>1558</v>
      </c>
      <c r="R29" s="7">
        <v>480</v>
      </c>
    </row>
    <row r="30" spans="3:18" ht="15" customHeight="1">
      <c r="C30" t="s">
        <v>33</v>
      </c>
      <c r="D30" s="6">
        <v>0.98</v>
      </c>
      <c r="E30" s="7">
        <v>374</v>
      </c>
      <c r="F30" s="7">
        <v>383</v>
      </c>
      <c r="H30" s="6">
        <v>3.22</v>
      </c>
      <c r="I30" s="7">
        <v>1678</v>
      </c>
      <c r="J30" s="7">
        <v>521</v>
      </c>
      <c r="L30" s="6">
        <v>3.3</v>
      </c>
      <c r="M30" s="7">
        <v>1654</v>
      </c>
      <c r="N30" s="7">
        <v>502</v>
      </c>
      <c r="P30" s="6">
        <v>2.88</v>
      </c>
      <c r="Q30" s="7">
        <v>1222</v>
      </c>
      <c r="R30" s="7">
        <v>425</v>
      </c>
    </row>
    <row r="31" spans="3:18" ht="15" customHeight="1">
      <c r="C31" t="s">
        <v>34</v>
      </c>
      <c r="D31" s="6">
        <v>0.21</v>
      </c>
      <c r="E31" s="7">
        <v>128</v>
      </c>
      <c r="F31" s="7">
        <v>610</v>
      </c>
      <c r="H31" s="6">
        <v>2.47</v>
      </c>
      <c r="I31" s="7">
        <v>2469</v>
      </c>
      <c r="J31" s="7">
        <v>999</v>
      </c>
      <c r="L31" s="6">
        <v>2.14</v>
      </c>
      <c r="M31" s="7">
        <v>1289</v>
      </c>
      <c r="N31" s="7">
        <v>603</v>
      </c>
      <c r="P31" s="6">
        <v>2</v>
      </c>
      <c r="Q31" s="7">
        <v>2101</v>
      </c>
      <c r="R31" s="7">
        <v>1052</v>
      </c>
    </row>
    <row r="32" spans="3:18" ht="15" customHeight="1">
      <c r="C32" t="s">
        <v>16</v>
      </c>
      <c r="D32" s="6">
        <v>21.53</v>
      </c>
      <c r="E32" s="7">
        <v>9161</v>
      </c>
      <c r="F32" s="7">
        <v>426</v>
      </c>
      <c r="H32" s="6">
        <v>41.42</v>
      </c>
      <c r="I32" s="7">
        <v>24015</v>
      </c>
      <c r="J32" s="7">
        <v>580</v>
      </c>
      <c r="L32" s="6">
        <v>37.06</v>
      </c>
      <c r="M32" s="7">
        <v>19373</v>
      </c>
      <c r="N32" s="7">
        <v>523</v>
      </c>
      <c r="P32" s="6">
        <v>35.85</v>
      </c>
      <c r="Q32" s="7">
        <v>20094</v>
      </c>
      <c r="R32" s="7">
        <v>560</v>
      </c>
    </row>
    <row r="33" ht="15" customHeight="1"/>
    <row r="34" spans="2:18" ht="15" customHeight="1">
      <c r="B34" t="s">
        <v>35</v>
      </c>
      <c r="C34" t="s">
        <v>36</v>
      </c>
      <c r="D34" s="6">
        <v>1</v>
      </c>
      <c r="E34" s="7">
        <v>386</v>
      </c>
      <c r="F34" s="7">
        <v>386</v>
      </c>
      <c r="H34" s="6">
        <v>3.97</v>
      </c>
      <c r="I34" s="7">
        <v>1879</v>
      </c>
      <c r="J34" s="7">
        <v>473</v>
      </c>
      <c r="L34" s="6">
        <v>3.64</v>
      </c>
      <c r="M34" s="7">
        <v>1612</v>
      </c>
      <c r="N34" s="7">
        <v>443</v>
      </c>
      <c r="P34" s="6">
        <v>4.61</v>
      </c>
      <c r="Q34" s="7">
        <v>2064</v>
      </c>
      <c r="R34" s="7">
        <v>448</v>
      </c>
    </row>
    <row r="35" spans="2:18" ht="15" customHeight="1">
      <c r="B35" t="s">
        <v>37</v>
      </c>
      <c r="C35" t="s">
        <v>38</v>
      </c>
      <c r="D35" s="6">
        <v>0</v>
      </c>
      <c r="E35" s="7">
        <v>0</v>
      </c>
      <c r="F35" s="8" t="s">
        <v>15</v>
      </c>
      <c r="H35" s="6">
        <v>0</v>
      </c>
      <c r="I35" s="7">
        <v>0</v>
      </c>
      <c r="J35" s="8" t="s">
        <v>15</v>
      </c>
      <c r="L35" s="6">
        <v>0</v>
      </c>
      <c r="M35" s="7">
        <v>56</v>
      </c>
      <c r="N35" s="8" t="s">
        <v>15</v>
      </c>
      <c r="P35" s="6">
        <v>0</v>
      </c>
      <c r="Q35" s="7">
        <v>0</v>
      </c>
      <c r="R35" s="8" t="s">
        <v>15</v>
      </c>
    </row>
    <row r="36" spans="3:18" ht="15" customHeight="1">
      <c r="C36" t="s">
        <v>39</v>
      </c>
      <c r="D36" s="6">
        <v>0.6</v>
      </c>
      <c r="E36" s="7">
        <v>152</v>
      </c>
      <c r="F36" s="7">
        <v>254</v>
      </c>
      <c r="H36" s="6">
        <v>1.5</v>
      </c>
      <c r="I36" s="7">
        <v>812</v>
      </c>
      <c r="J36" s="7">
        <v>541</v>
      </c>
      <c r="L36" s="6">
        <v>1.64</v>
      </c>
      <c r="M36" s="7">
        <v>855</v>
      </c>
      <c r="N36" s="7">
        <v>520</v>
      </c>
      <c r="P36" s="6">
        <v>1.5</v>
      </c>
      <c r="Q36" s="7">
        <v>720</v>
      </c>
      <c r="R36" s="7">
        <v>480</v>
      </c>
    </row>
    <row r="37" spans="3:18" ht="15" customHeight="1">
      <c r="C37" t="s">
        <v>40</v>
      </c>
      <c r="D37" s="6">
        <v>0</v>
      </c>
      <c r="E37" s="7">
        <v>0</v>
      </c>
      <c r="F37" s="8" t="s">
        <v>15</v>
      </c>
      <c r="H37" s="6">
        <v>0</v>
      </c>
      <c r="I37" s="7">
        <v>32</v>
      </c>
      <c r="J37" s="8" t="s">
        <v>15</v>
      </c>
      <c r="L37" s="6">
        <v>0</v>
      </c>
      <c r="M37" s="7">
        <v>48</v>
      </c>
      <c r="N37" s="8" t="s">
        <v>15</v>
      </c>
      <c r="P37" s="6">
        <v>0</v>
      </c>
      <c r="Q37" s="7">
        <v>36</v>
      </c>
      <c r="R37" s="8" t="s">
        <v>15</v>
      </c>
    </row>
    <row r="38" spans="3:18" ht="15" customHeight="1">
      <c r="C38" t="s">
        <v>41</v>
      </c>
      <c r="D38" s="6">
        <v>1.27</v>
      </c>
      <c r="E38" s="7">
        <v>357</v>
      </c>
      <c r="F38" s="7">
        <v>282</v>
      </c>
      <c r="H38" s="6">
        <v>2.91</v>
      </c>
      <c r="I38" s="7">
        <v>1330</v>
      </c>
      <c r="J38" s="7">
        <v>457</v>
      </c>
      <c r="L38" s="6">
        <v>2.9</v>
      </c>
      <c r="M38" s="7">
        <v>1193</v>
      </c>
      <c r="N38" s="7">
        <v>412</v>
      </c>
      <c r="P38" s="6">
        <v>2.67</v>
      </c>
      <c r="Q38" s="7">
        <v>1179</v>
      </c>
      <c r="R38" s="7">
        <v>441</v>
      </c>
    </row>
    <row r="39" spans="3:18" ht="15" customHeight="1">
      <c r="C39" t="s">
        <v>42</v>
      </c>
      <c r="D39" s="6">
        <v>0.22</v>
      </c>
      <c r="E39" s="7">
        <v>79</v>
      </c>
      <c r="F39" s="7">
        <v>368</v>
      </c>
      <c r="H39" s="6">
        <v>1.2</v>
      </c>
      <c r="I39" s="7">
        <v>739</v>
      </c>
      <c r="J39" s="7">
        <v>615</v>
      </c>
      <c r="L39" s="6">
        <v>1.37</v>
      </c>
      <c r="M39" s="7">
        <v>985</v>
      </c>
      <c r="N39" s="7">
        <v>720</v>
      </c>
      <c r="P39" s="6">
        <v>1.31</v>
      </c>
      <c r="Q39" s="7">
        <v>621</v>
      </c>
      <c r="R39" s="7">
        <v>472</v>
      </c>
    </row>
    <row r="40" spans="3:18" ht="15" customHeight="1">
      <c r="C40" t="s">
        <v>43</v>
      </c>
      <c r="D40" s="6">
        <v>1</v>
      </c>
      <c r="E40" s="7">
        <v>674</v>
      </c>
      <c r="F40" s="7">
        <v>674</v>
      </c>
      <c r="H40" s="6">
        <v>2.83</v>
      </c>
      <c r="I40" s="7">
        <v>2100</v>
      </c>
      <c r="J40" s="7">
        <v>742</v>
      </c>
      <c r="L40" s="6">
        <v>2.66</v>
      </c>
      <c r="M40" s="7">
        <v>1866</v>
      </c>
      <c r="N40" s="7">
        <v>700</v>
      </c>
      <c r="P40" s="6">
        <v>2.33</v>
      </c>
      <c r="Q40" s="7">
        <v>1560</v>
      </c>
      <c r="R40" s="7">
        <v>669</v>
      </c>
    </row>
    <row r="41" spans="3:18" ht="15" customHeight="1">
      <c r="C41" t="s">
        <v>45</v>
      </c>
      <c r="D41" s="6">
        <v>0.2</v>
      </c>
      <c r="E41" s="7">
        <v>36</v>
      </c>
      <c r="F41" s="7">
        <v>182</v>
      </c>
      <c r="H41" s="6">
        <v>1.5</v>
      </c>
      <c r="I41" s="7">
        <v>520</v>
      </c>
      <c r="J41" s="7">
        <v>347</v>
      </c>
      <c r="L41" s="6">
        <v>1.2</v>
      </c>
      <c r="M41" s="7">
        <v>376</v>
      </c>
      <c r="N41" s="7">
        <v>313</v>
      </c>
      <c r="P41" s="6">
        <v>1.2</v>
      </c>
      <c r="Q41" s="7">
        <v>476</v>
      </c>
      <c r="R41" s="7">
        <v>397</v>
      </c>
    </row>
    <row r="42" spans="3:18" ht="15" customHeight="1">
      <c r="C42" t="s">
        <v>46</v>
      </c>
      <c r="D42" s="6">
        <v>2.83</v>
      </c>
      <c r="E42" s="7">
        <v>1582</v>
      </c>
      <c r="F42" s="7">
        <v>559</v>
      </c>
      <c r="H42" s="6">
        <v>6.9</v>
      </c>
      <c r="I42" s="7">
        <v>3770</v>
      </c>
      <c r="J42" s="7">
        <v>547</v>
      </c>
      <c r="L42" s="6">
        <v>6.9</v>
      </c>
      <c r="M42" s="7">
        <v>3454</v>
      </c>
      <c r="N42" s="7">
        <v>501</v>
      </c>
      <c r="P42" s="6">
        <v>5.2</v>
      </c>
      <c r="Q42" s="7">
        <v>2674</v>
      </c>
      <c r="R42" s="7">
        <v>514</v>
      </c>
    </row>
    <row r="43" spans="2:18" ht="15" customHeight="1">
      <c r="B43" t="s">
        <v>35</v>
      </c>
      <c r="C43" t="s">
        <v>47</v>
      </c>
      <c r="D43" s="6">
        <v>1.87</v>
      </c>
      <c r="E43" s="7">
        <v>1041</v>
      </c>
      <c r="F43" s="7">
        <v>558</v>
      </c>
      <c r="H43" s="6">
        <v>3.83</v>
      </c>
      <c r="I43" s="7">
        <v>2382</v>
      </c>
      <c r="J43" s="7">
        <v>622</v>
      </c>
      <c r="L43" s="6">
        <v>3.83</v>
      </c>
      <c r="M43" s="7">
        <v>2346</v>
      </c>
      <c r="N43" s="7">
        <v>612</v>
      </c>
      <c r="P43" s="6">
        <v>4.13</v>
      </c>
      <c r="Q43" s="7">
        <v>2245</v>
      </c>
      <c r="R43" s="7">
        <v>543</v>
      </c>
    </row>
    <row r="44" spans="2:18" ht="15" customHeight="1">
      <c r="B44" t="s">
        <v>37</v>
      </c>
      <c r="C44" t="s">
        <v>48</v>
      </c>
      <c r="D44" s="6">
        <v>0.67</v>
      </c>
      <c r="E44" s="7">
        <v>401</v>
      </c>
      <c r="F44" s="7">
        <v>602</v>
      </c>
      <c r="H44" s="6">
        <v>2.3</v>
      </c>
      <c r="I44" s="7">
        <v>1242</v>
      </c>
      <c r="J44" s="7">
        <v>540</v>
      </c>
      <c r="L44" s="6">
        <v>3.26</v>
      </c>
      <c r="M44" s="7">
        <v>1372</v>
      </c>
      <c r="N44" s="7">
        <v>420</v>
      </c>
      <c r="P44" s="6">
        <v>2.96</v>
      </c>
      <c r="Q44" s="7">
        <v>1554</v>
      </c>
      <c r="R44" s="7">
        <v>524</v>
      </c>
    </row>
    <row r="45" spans="2:18" ht="15" customHeight="1">
      <c r="B45" t="s">
        <v>135</v>
      </c>
      <c r="C45" t="s">
        <v>49</v>
      </c>
      <c r="D45" s="6">
        <v>1.87</v>
      </c>
      <c r="E45" s="7">
        <v>1008</v>
      </c>
      <c r="F45" s="7">
        <v>540</v>
      </c>
      <c r="H45" s="6">
        <v>4.73</v>
      </c>
      <c r="I45" s="7">
        <v>3155</v>
      </c>
      <c r="J45" s="7">
        <v>667</v>
      </c>
      <c r="L45" s="6">
        <v>3.8</v>
      </c>
      <c r="M45" s="7">
        <v>2599</v>
      </c>
      <c r="N45" s="7">
        <v>684</v>
      </c>
      <c r="P45" s="6">
        <v>4.4</v>
      </c>
      <c r="Q45" s="7">
        <v>2359</v>
      </c>
      <c r="R45" s="7">
        <v>536</v>
      </c>
    </row>
    <row r="46" spans="3:18" ht="15" customHeight="1">
      <c r="C46" t="s">
        <v>50</v>
      </c>
      <c r="D46" s="6">
        <v>0</v>
      </c>
      <c r="E46" s="7">
        <v>0</v>
      </c>
      <c r="F46" s="8" t="s">
        <v>15</v>
      </c>
      <c r="H46" s="6">
        <v>0.8</v>
      </c>
      <c r="I46" s="7">
        <v>400</v>
      </c>
      <c r="J46" s="7">
        <v>499</v>
      </c>
      <c r="L46" s="6">
        <v>0.53</v>
      </c>
      <c r="M46" s="7">
        <v>200</v>
      </c>
      <c r="N46" s="7">
        <v>375</v>
      </c>
      <c r="P46" s="6">
        <v>0.8</v>
      </c>
      <c r="Q46" s="7">
        <v>228</v>
      </c>
      <c r="R46" s="7">
        <v>285</v>
      </c>
    </row>
    <row r="47" spans="3:18" ht="15" customHeight="1">
      <c r="C47" t="s">
        <v>51</v>
      </c>
      <c r="D47" s="6">
        <v>0.76</v>
      </c>
      <c r="E47" s="7">
        <v>789</v>
      </c>
      <c r="F47" s="7">
        <v>1039</v>
      </c>
      <c r="H47" s="6">
        <v>0.3</v>
      </c>
      <c r="I47" s="7">
        <v>494</v>
      </c>
      <c r="J47" s="7">
        <v>1647</v>
      </c>
      <c r="L47" s="6">
        <v>0</v>
      </c>
      <c r="M47" s="7">
        <v>411</v>
      </c>
      <c r="N47" s="8" t="s">
        <v>15</v>
      </c>
      <c r="P47" s="6">
        <v>0.5</v>
      </c>
      <c r="Q47" s="7">
        <v>433</v>
      </c>
      <c r="R47" s="7">
        <v>866</v>
      </c>
    </row>
    <row r="48" spans="3:18" ht="15" customHeight="1">
      <c r="C48" t="s">
        <v>52</v>
      </c>
      <c r="D48" s="6">
        <v>0.63</v>
      </c>
      <c r="E48" s="7">
        <v>239</v>
      </c>
      <c r="F48" s="7">
        <v>377</v>
      </c>
      <c r="H48" s="6">
        <v>2.53</v>
      </c>
      <c r="I48" s="7">
        <v>1402</v>
      </c>
      <c r="J48" s="7">
        <v>554</v>
      </c>
      <c r="L48" s="6">
        <v>2.23</v>
      </c>
      <c r="M48" s="7">
        <v>1067</v>
      </c>
      <c r="N48" s="7">
        <v>478</v>
      </c>
      <c r="P48" s="6">
        <v>2.86</v>
      </c>
      <c r="Q48" s="7">
        <v>1455</v>
      </c>
      <c r="R48" s="7">
        <v>508</v>
      </c>
    </row>
    <row r="49" spans="3:18" ht="15" customHeight="1">
      <c r="C49" t="s">
        <v>53</v>
      </c>
      <c r="D49" s="6">
        <v>0.97</v>
      </c>
      <c r="E49" s="7">
        <v>562</v>
      </c>
      <c r="F49" s="7">
        <v>582</v>
      </c>
      <c r="H49" s="6">
        <v>3.81</v>
      </c>
      <c r="I49" s="7">
        <v>1710</v>
      </c>
      <c r="J49" s="7">
        <v>449</v>
      </c>
      <c r="L49" s="6">
        <v>3.9</v>
      </c>
      <c r="M49" s="7">
        <v>1774</v>
      </c>
      <c r="N49" s="7">
        <v>455</v>
      </c>
      <c r="P49" s="6">
        <v>3.72</v>
      </c>
      <c r="Q49" s="7">
        <v>1547</v>
      </c>
      <c r="R49" s="7">
        <v>416</v>
      </c>
    </row>
    <row r="50" spans="3:18" ht="15" customHeight="1">
      <c r="C50" t="s">
        <v>54</v>
      </c>
      <c r="D50" s="6">
        <v>0.3</v>
      </c>
      <c r="E50" s="7">
        <v>66</v>
      </c>
      <c r="F50" s="7">
        <v>219</v>
      </c>
      <c r="H50" s="6">
        <v>0.6</v>
      </c>
      <c r="I50" s="7">
        <v>194</v>
      </c>
      <c r="J50" s="7">
        <v>323</v>
      </c>
      <c r="L50" s="6">
        <v>0.3</v>
      </c>
      <c r="M50" s="7">
        <v>169</v>
      </c>
      <c r="N50" s="7">
        <v>563</v>
      </c>
      <c r="P50" s="6">
        <v>0.6</v>
      </c>
      <c r="Q50" s="7">
        <v>183</v>
      </c>
      <c r="R50" s="7">
        <v>305</v>
      </c>
    </row>
    <row r="51" spans="3:18" ht="15" customHeight="1">
      <c r="C51" t="s">
        <v>16</v>
      </c>
      <c r="D51" s="6">
        <v>14.17</v>
      </c>
      <c r="E51" s="7">
        <v>7370</v>
      </c>
      <c r="F51" s="7">
        <v>520</v>
      </c>
      <c r="H51" s="6">
        <v>39.73</v>
      </c>
      <c r="I51" s="7">
        <v>22161</v>
      </c>
      <c r="J51" s="7">
        <v>558</v>
      </c>
      <c r="L51" s="6">
        <v>38.19</v>
      </c>
      <c r="M51" s="7">
        <v>20384</v>
      </c>
      <c r="N51" s="7">
        <v>534</v>
      </c>
      <c r="P51" s="6">
        <v>38.82</v>
      </c>
      <c r="Q51" s="7">
        <v>19335</v>
      </c>
      <c r="R51" s="7">
        <v>498</v>
      </c>
    </row>
    <row r="52" ht="15" customHeight="1"/>
    <row r="53" spans="2:18" ht="15" customHeight="1">
      <c r="B53" t="s">
        <v>55</v>
      </c>
      <c r="C53" t="s">
        <v>56</v>
      </c>
      <c r="D53" s="6">
        <v>0</v>
      </c>
      <c r="E53" s="7">
        <v>0</v>
      </c>
      <c r="F53" s="8" t="s">
        <v>15</v>
      </c>
      <c r="H53" s="6">
        <v>0</v>
      </c>
      <c r="I53" s="7">
        <v>0</v>
      </c>
      <c r="J53" s="8" t="s">
        <v>15</v>
      </c>
      <c r="L53" s="6">
        <v>0</v>
      </c>
      <c r="M53" s="7">
        <v>0</v>
      </c>
      <c r="N53" s="8" t="s">
        <v>15</v>
      </c>
      <c r="P53" s="6">
        <v>0</v>
      </c>
      <c r="Q53" s="7">
        <v>0</v>
      </c>
      <c r="R53" s="8" t="s">
        <v>15</v>
      </c>
    </row>
    <row r="54" spans="2:18" ht="15" customHeight="1">
      <c r="B54" t="s">
        <v>57</v>
      </c>
      <c r="C54" t="s">
        <v>58</v>
      </c>
      <c r="D54" s="6">
        <v>4.02</v>
      </c>
      <c r="E54" s="7">
        <v>4002</v>
      </c>
      <c r="F54" s="7">
        <v>996</v>
      </c>
      <c r="H54" s="6">
        <v>5.07</v>
      </c>
      <c r="I54" s="7">
        <v>3846</v>
      </c>
      <c r="J54" s="7">
        <v>759</v>
      </c>
      <c r="L54" s="6">
        <v>4.01</v>
      </c>
      <c r="M54" s="7">
        <v>2931</v>
      </c>
      <c r="N54" s="7">
        <v>731</v>
      </c>
      <c r="P54" s="6">
        <v>4.82</v>
      </c>
      <c r="Q54" s="7">
        <v>3281</v>
      </c>
      <c r="R54" s="7">
        <v>681</v>
      </c>
    </row>
    <row r="55" spans="3:18" ht="15" customHeight="1">
      <c r="C55" t="s">
        <v>59</v>
      </c>
      <c r="D55" s="6">
        <v>9.18</v>
      </c>
      <c r="E55" s="7">
        <v>7540</v>
      </c>
      <c r="F55" s="7">
        <v>821</v>
      </c>
      <c r="H55" s="6">
        <v>14.05</v>
      </c>
      <c r="I55" s="7">
        <v>10919</v>
      </c>
      <c r="J55" s="7">
        <v>777</v>
      </c>
      <c r="L55" s="6">
        <v>14.93</v>
      </c>
      <c r="M55" s="7">
        <v>11273</v>
      </c>
      <c r="N55" s="7">
        <v>755</v>
      </c>
      <c r="P55" s="6">
        <v>16.65</v>
      </c>
      <c r="Q55" s="7">
        <v>11843</v>
      </c>
      <c r="R55" s="7">
        <v>711</v>
      </c>
    </row>
    <row r="56" spans="3:18" ht="15" customHeight="1">
      <c r="C56" t="s">
        <v>60</v>
      </c>
      <c r="D56" s="6">
        <v>0</v>
      </c>
      <c r="E56" s="7">
        <v>0</v>
      </c>
      <c r="F56" s="8" t="s">
        <v>15</v>
      </c>
      <c r="H56" s="6">
        <v>6.33</v>
      </c>
      <c r="I56" s="7">
        <v>2697</v>
      </c>
      <c r="J56" s="7">
        <v>426</v>
      </c>
      <c r="L56" s="6">
        <v>5.5</v>
      </c>
      <c r="M56" s="7">
        <v>2767</v>
      </c>
      <c r="N56" s="7">
        <v>503</v>
      </c>
      <c r="P56" s="6">
        <v>6.55</v>
      </c>
      <c r="Q56" s="7">
        <v>2254</v>
      </c>
      <c r="R56" s="7">
        <v>344</v>
      </c>
    </row>
    <row r="57" spans="3:18" ht="15" customHeight="1">
      <c r="C57" t="s">
        <v>61</v>
      </c>
      <c r="D57" s="6">
        <v>0</v>
      </c>
      <c r="E57" s="7">
        <v>0</v>
      </c>
      <c r="F57" s="8" t="s">
        <v>15</v>
      </c>
      <c r="H57" s="6">
        <v>3.68</v>
      </c>
      <c r="I57" s="7">
        <v>3815</v>
      </c>
      <c r="J57" s="7">
        <v>1037</v>
      </c>
      <c r="L57" s="6">
        <v>3.94</v>
      </c>
      <c r="M57" s="7">
        <v>3517</v>
      </c>
      <c r="N57" s="7">
        <v>893</v>
      </c>
      <c r="P57" s="6">
        <v>4.54</v>
      </c>
      <c r="Q57" s="7">
        <v>4152</v>
      </c>
      <c r="R57" s="7">
        <v>915</v>
      </c>
    </row>
    <row r="58" spans="3:18" ht="15" customHeight="1">
      <c r="C58" t="s">
        <v>143</v>
      </c>
      <c r="D58" s="6">
        <v>1.46</v>
      </c>
      <c r="E58" s="7">
        <v>525</v>
      </c>
      <c r="F58" s="7">
        <v>359</v>
      </c>
      <c r="H58" s="6">
        <v>0</v>
      </c>
      <c r="I58" s="7">
        <v>0</v>
      </c>
      <c r="J58" s="8" t="s">
        <v>15</v>
      </c>
      <c r="L58" s="6">
        <v>0</v>
      </c>
      <c r="M58" s="7">
        <v>0</v>
      </c>
      <c r="N58" s="8" t="s">
        <v>15</v>
      </c>
      <c r="P58" s="6">
        <v>0</v>
      </c>
      <c r="Q58" s="7">
        <v>0</v>
      </c>
      <c r="R58" s="8" t="s">
        <v>15</v>
      </c>
    </row>
    <row r="59" spans="3:18" ht="15" customHeight="1">
      <c r="C59" t="s">
        <v>144</v>
      </c>
      <c r="D59" s="6">
        <v>0.27</v>
      </c>
      <c r="E59" s="7">
        <v>173</v>
      </c>
      <c r="F59" s="7">
        <v>647</v>
      </c>
      <c r="H59" s="6">
        <v>0</v>
      </c>
      <c r="I59" s="7">
        <v>0</v>
      </c>
      <c r="J59" s="8" t="s">
        <v>15</v>
      </c>
      <c r="L59" s="6">
        <v>0</v>
      </c>
      <c r="M59" s="7">
        <v>0</v>
      </c>
      <c r="N59" s="8" t="s">
        <v>15</v>
      </c>
      <c r="P59" s="6">
        <v>0</v>
      </c>
      <c r="Q59" s="7">
        <v>0</v>
      </c>
      <c r="R59" s="8" t="s">
        <v>15</v>
      </c>
    </row>
    <row r="60" spans="3:18" ht="15" customHeight="1">
      <c r="C60" t="s">
        <v>62</v>
      </c>
      <c r="D60" s="6">
        <v>0.23</v>
      </c>
      <c r="E60" s="7">
        <v>45</v>
      </c>
      <c r="F60" s="7">
        <v>202</v>
      </c>
      <c r="H60" s="6">
        <v>5.6</v>
      </c>
      <c r="I60" s="7">
        <v>1022</v>
      </c>
      <c r="J60" s="7">
        <v>183</v>
      </c>
      <c r="L60" s="6">
        <v>4.59</v>
      </c>
      <c r="M60" s="7">
        <v>975</v>
      </c>
      <c r="N60" s="7">
        <v>212</v>
      </c>
      <c r="P60" s="6">
        <v>0.68</v>
      </c>
      <c r="Q60" s="7">
        <v>134</v>
      </c>
      <c r="R60" s="7">
        <v>198</v>
      </c>
    </row>
    <row r="61" spans="3:18" ht="15" customHeight="1">
      <c r="C61" t="s">
        <v>145</v>
      </c>
      <c r="D61" s="6">
        <v>0.27</v>
      </c>
      <c r="E61" s="7">
        <v>115</v>
      </c>
      <c r="F61" s="7">
        <v>431</v>
      </c>
      <c r="H61" s="6">
        <v>0</v>
      </c>
      <c r="I61" s="7">
        <v>0</v>
      </c>
      <c r="J61" s="8" t="s">
        <v>15</v>
      </c>
      <c r="L61" s="6">
        <v>0</v>
      </c>
      <c r="M61" s="7">
        <v>0</v>
      </c>
      <c r="N61" s="8" t="s">
        <v>15</v>
      </c>
      <c r="P61" s="6">
        <v>0</v>
      </c>
      <c r="Q61" s="7">
        <v>0</v>
      </c>
      <c r="R61" s="8" t="s">
        <v>15</v>
      </c>
    </row>
    <row r="62" spans="3:18" ht="15" customHeight="1">
      <c r="C62" t="s">
        <v>16</v>
      </c>
      <c r="D62" s="6">
        <v>15.42</v>
      </c>
      <c r="E62" s="7">
        <v>12400</v>
      </c>
      <c r="F62" s="7">
        <v>804</v>
      </c>
      <c r="H62" s="6">
        <v>34.73</v>
      </c>
      <c r="I62" s="7">
        <v>22300</v>
      </c>
      <c r="J62" s="7">
        <v>642</v>
      </c>
      <c r="L62" s="6">
        <v>32.97</v>
      </c>
      <c r="M62" s="7">
        <v>21463</v>
      </c>
      <c r="N62" s="7">
        <v>651</v>
      </c>
      <c r="P62" s="6">
        <v>33.23</v>
      </c>
      <c r="Q62" s="7">
        <v>21664</v>
      </c>
      <c r="R62" s="7">
        <v>652</v>
      </c>
    </row>
    <row r="63" ht="15" customHeight="1"/>
    <row r="64" spans="2:18" ht="15" customHeight="1">
      <c r="B64" t="s">
        <v>63</v>
      </c>
      <c r="C64" t="s">
        <v>64</v>
      </c>
      <c r="D64" s="6">
        <v>0.7</v>
      </c>
      <c r="E64" s="7">
        <v>495</v>
      </c>
      <c r="F64" s="7">
        <v>707</v>
      </c>
      <c r="H64" s="6">
        <v>4.44</v>
      </c>
      <c r="I64" s="7">
        <v>3928</v>
      </c>
      <c r="J64" s="7">
        <v>885</v>
      </c>
      <c r="L64" s="6">
        <v>4.05</v>
      </c>
      <c r="M64" s="7">
        <v>3699</v>
      </c>
      <c r="N64" s="7">
        <v>914</v>
      </c>
      <c r="P64" s="6">
        <v>0.95</v>
      </c>
      <c r="Q64" s="7">
        <v>453</v>
      </c>
      <c r="R64" s="7">
        <v>476</v>
      </c>
    </row>
    <row r="65" spans="2:18" ht="15" customHeight="1">
      <c r="B65" t="s">
        <v>65</v>
      </c>
      <c r="C65" t="s">
        <v>16</v>
      </c>
      <c r="D65" s="6">
        <v>0.7</v>
      </c>
      <c r="E65" s="7">
        <v>495</v>
      </c>
      <c r="F65" s="7">
        <v>707</v>
      </c>
      <c r="H65" s="6">
        <v>4.44</v>
      </c>
      <c r="I65" s="7">
        <v>3928</v>
      </c>
      <c r="J65" s="7">
        <v>885</v>
      </c>
      <c r="L65" s="6">
        <v>4.05</v>
      </c>
      <c r="M65" s="7">
        <v>3699</v>
      </c>
      <c r="N65" s="7">
        <v>914</v>
      </c>
      <c r="P65" s="6">
        <v>0.95</v>
      </c>
      <c r="Q65" s="7">
        <v>453</v>
      </c>
      <c r="R65" s="7">
        <v>476</v>
      </c>
    </row>
    <row r="66" ht="15" customHeight="1">
      <c r="D66" s="6">
        <v>0.7</v>
      </c>
    </row>
    <row r="67" spans="2:3" ht="15" customHeight="1">
      <c r="B67" t="s">
        <v>66</v>
      </c>
      <c r="C67" t="s">
        <v>67</v>
      </c>
    </row>
    <row r="68" spans="3:18" ht="15" customHeight="1">
      <c r="C68" t="s">
        <v>68</v>
      </c>
      <c r="D68" s="6"/>
      <c r="E68" s="7"/>
      <c r="F68" s="7"/>
      <c r="H68" s="6">
        <v>1</v>
      </c>
      <c r="I68" s="7"/>
      <c r="J68" s="7"/>
      <c r="L68" s="6">
        <v>1.67</v>
      </c>
      <c r="M68" s="7"/>
      <c r="N68" s="7"/>
      <c r="P68" s="6">
        <v>2.04</v>
      </c>
      <c r="Q68" s="7"/>
      <c r="R68" s="7"/>
    </row>
    <row r="69" spans="3:18" ht="15" customHeight="1">
      <c r="C69" t="s">
        <v>69</v>
      </c>
      <c r="D69" s="6"/>
      <c r="E69" s="7"/>
      <c r="F69" s="7"/>
      <c r="H69" s="6">
        <v>0.75</v>
      </c>
      <c r="I69" s="7"/>
      <c r="J69" s="7"/>
      <c r="L69" s="6">
        <v>0.75</v>
      </c>
      <c r="M69" s="7"/>
      <c r="N69" s="7"/>
      <c r="P69" s="6">
        <v>0.75</v>
      </c>
      <c r="Q69" s="7"/>
      <c r="R69" s="7"/>
    </row>
    <row r="70" spans="3:18" ht="15" customHeight="1">
      <c r="C70" t="s">
        <v>71</v>
      </c>
      <c r="D70" s="6"/>
      <c r="E70" s="7"/>
      <c r="F70" s="7"/>
      <c r="H70" s="6"/>
      <c r="I70" s="7"/>
      <c r="J70" s="7"/>
      <c r="L70" s="6"/>
      <c r="M70" s="7"/>
      <c r="N70" s="7"/>
      <c r="P70" s="6">
        <v>1.08</v>
      </c>
      <c r="Q70" s="7"/>
      <c r="R70" s="7"/>
    </row>
    <row r="71" spans="3:18" ht="15" customHeight="1">
      <c r="C71" t="s">
        <v>72</v>
      </c>
      <c r="D71" s="6"/>
      <c r="E71" s="7"/>
      <c r="F71" s="7"/>
      <c r="H71" s="6">
        <v>0.3</v>
      </c>
      <c r="I71" s="7"/>
      <c r="J71" s="7"/>
      <c r="L71" s="6">
        <v>0.38</v>
      </c>
      <c r="M71" s="7"/>
      <c r="N71" s="7"/>
      <c r="P71" s="6">
        <v>0.38</v>
      </c>
      <c r="Q71" s="7"/>
      <c r="R71" s="7"/>
    </row>
    <row r="72" spans="3:18" ht="15" customHeight="1">
      <c r="C72" t="s">
        <v>73</v>
      </c>
      <c r="D72" s="6"/>
      <c r="E72" s="7"/>
      <c r="F72" s="7"/>
      <c r="H72" s="6">
        <v>0.33</v>
      </c>
      <c r="I72" s="7"/>
      <c r="J72" s="7"/>
      <c r="L72" s="6">
        <v>0.33</v>
      </c>
      <c r="M72" s="7"/>
      <c r="N72" s="7"/>
      <c r="P72" s="6"/>
      <c r="Q72" s="7"/>
      <c r="R72" s="7"/>
    </row>
    <row r="73" spans="3:18" ht="15" customHeight="1">
      <c r="C73" t="s">
        <v>16</v>
      </c>
      <c r="D73" s="6">
        <v>0</v>
      </c>
      <c r="E73" s="7"/>
      <c r="F73" s="7"/>
      <c r="H73" s="6">
        <v>2.38</v>
      </c>
      <c r="I73" s="7"/>
      <c r="J73" s="7"/>
      <c r="L73" s="6">
        <v>3.12</v>
      </c>
      <c r="M73" s="7"/>
      <c r="N73" s="7"/>
      <c r="P73" s="6">
        <v>4.58</v>
      </c>
      <c r="Q73" s="7"/>
      <c r="R73" s="7"/>
    </row>
    <row r="74" ht="15" customHeight="1"/>
    <row r="75" spans="2:18" ht="15" customHeight="1">
      <c r="B75" t="s">
        <v>74</v>
      </c>
      <c r="C75" t="s">
        <v>75</v>
      </c>
      <c r="D75" s="6">
        <v>2.52</v>
      </c>
      <c r="E75" s="7">
        <v>1026</v>
      </c>
      <c r="F75" s="7">
        <v>408</v>
      </c>
      <c r="H75" s="6">
        <v>7.48</v>
      </c>
      <c r="I75" s="7">
        <v>4054</v>
      </c>
      <c r="J75" s="7">
        <v>542</v>
      </c>
      <c r="L75" s="6">
        <v>8.02</v>
      </c>
      <c r="M75" s="7">
        <v>3737</v>
      </c>
      <c r="N75" s="7">
        <v>466</v>
      </c>
      <c r="P75" s="6">
        <v>8.94</v>
      </c>
      <c r="Q75" s="7">
        <v>3706</v>
      </c>
      <c r="R75" s="7">
        <v>415</v>
      </c>
    </row>
    <row r="76" spans="2:18" ht="15" customHeight="1">
      <c r="B76" t="s">
        <v>76</v>
      </c>
      <c r="C76" t="s">
        <v>77</v>
      </c>
      <c r="D76" s="6">
        <v>9.79</v>
      </c>
      <c r="E76" s="7">
        <v>11045</v>
      </c>
      <c r="F76" s="7">
        <v>1128</v>
      </c>
      <c r="H76" s="6">
        <v>9.68</v>
      </c>
      <c r="I76" s="7">
        <v>6179</v>
      </c>
      <c r="J76" s="7">
        <v>638</v>
      </c>
      <c r="L76" s="6">
        <v>6.71</v>
      </c>
      <c r="M76" s="7">
        <v>5071</v>
      </c>
      <c r="N76" s="7">
        <v>756</v>
      </c>
      <c r="P76" s="6">
        <v>7.89</v>
      </c>
      <c r="Q76" s="7">
        <v>5725</v>
      </c>
      <c r="R76" s="7">
        <v>726</v>
      </c>
    </row>
    <row r="77" spans="3:18" ht="15" customHeight="1">
      <c r="C77" t="s">
        <v>78</v>
      </c>
      <c r="D77" s="6">
        <v>0.74</v>
      </c>
      <c r="E77" s="7">
        <v>908</v>
      </c>
      <c r="F77" s="7">
        <v>1222</v>
      </c>
      <c r="H77" s="6">
        <v>1.08</v>
      </c>
      <c r="I77" s="7">
        <v>1104</v>
      </c>
      <c r="J77" s="7">
        <v>1026</v>
      </c>
      <c r="L77" s="6">
        <v>0.74</v>
      </c>
      <c r="M77" s="7">
        <v>758</v>
      </c>
      <c r="N77" s="7">
        <v>1020</v>
      </c>
      <c r="P77" s="6">
        <v>0.74</v>
      </c>
      <c r="Q77" s="7">
        <v>936</v>
      </c>
      <c r="R77" s="7">
        <v>1260</v>
      </c>
    </row>
    <row r="78" spans="3:18" ht="15" customHeight="1">
      <c r="C78" t="s">
        <v>79</v>
      </c>
      <c r="D78" s="6">
        <v>0</v>
      </c>
      <c r="E78" s="7">
        <v>155</v>
      </c>
      <c r="F78" s="8" t="s">
        <v>15</v>
      </c>
      <c r="H78" s="6">
        <v>0.07</v>
      </c>
      <c r="I78" s="7">
        <v>259</v>
      </c>
      <c r="J78" s="7">
        <v>3860</v>
      </c>
      <c r="L78" s="6">
        <v>0</v>
      </c>
      <c r="M78" s="7">
        <v>1579</v>
      </c>
      <c r="N78" s="8" t="s">
        <v>15</v>
      </c>
      <c r="P78" s="6">
        <v>0</v>
      </c>
      <c r="Q78" s="7">
        <v>1494</v>
      </c>
      <c r="R78" s="8" t="s">
        <v>15</v>
      </c>
    </row>
    <row r="79" spans="3:18" ht="15" customHeight="1">
      <c r="C79" t="s">
        <v>80</v>
      </c>
      <c r="D79" s="6">
        <v>0</v>
      </c>
      <c r="E79" s="7">
        <v>0</v>
      </c>
      <c r="F79" s="8" t="s">
        <v>15</v>
      </c>
      <c r="H79" s="6">
        <v>3.12</v>
      </c>
      <c r="I79" s="7">
        <v>1331</v>
      </c>
      <c r="J79" s="7">
        <v>426</v>
      </c>
      <c r="L79" s="6">
        <v>4.16</v>
      </c>
      <c r="M79" s="7">
        <v>1636</v>
      </c>
      <c r="N79" s="7">
        <v>393</v>
      </c>
      <c r="P79" s="6">
        <v>3</v>
      </c>
      <c r="Q79" s="7">
        <v>1475</v>
      </c>
      <c r="R79" s="7">
        <v>492</v>
      </c>
    </row>
    <row r="80" spans="3:18" ht="15" customHeight="1">
      <c r="C80" t="s">
        <v>81</v>
      </c>
      <c r="D80" s="6">
        <v>2.36</v>
      </c>
      <c r="E80" s="7">
        <v>1184</v>
      </c>
      <c r="F80" s="7">
        <v>502</v>
      </c>
      <c r="H80" s="6">
        <v>6.34</v>
      </c>
      <c r="I80" s="7">
        <v>3296</v>
      </c>
      <c r="J80" s="7">
        <v>520</v>
      </c>
      <c r="L80" s="6">
        <v>6.76</v>
      </c>
      <c r="M80" s="7">
        <v>3058</v>
      </c>
      <c r="N80" s="7">
        <v>453</v>
      </c>
      <c r="P80" s="6">
        <v>6.31</v>
      </c>
      <c r="Q80" s="7">
        <v>2802</v>
      </c>
      <c r="R80" s="7">
        <v>444</v>
      </c>
    </row>
    <row r="81" spans="3:18" ht="15" customHeight="1">
      <c r="C81" t="s">
        <v>82</v>
      </c>
      <c r="D81" s="6">
        <v>5.03</v>
      </c>
      <c r="E81" s="7">
        <v>2441</v>
      </c>
      <c r="F81" s="7">
        <v>485</v>
      </c>
      <c r="H81" s="6">
        <v>11.24</v>
      </c>
      <c r="I81" s="7">
        <v>6055</v>
      </c>
      <c r="J81" s="7">
        <v>539</v>
      </c>
      <c r="L81" s="6">
        <v>9.85</v>
      </c>
      <c r="M81" s="7">
        <v>4705</v>
      </c>
      <c r="N81" s="7">
        <v>478</v>
      </c>
      <c r="P81" s="6">
        <v>8.92</v>
      </c>
      <c r="Q81" s="7">
        <v>4601</v>
      </c>
      <c r="R81" s="7">
        <v>516</v>
      </c>
    </row>
    <row r="82" spans="3:18" ht="15" customHeight="1">
      <c r="C82" t="s">
        <v>83</v>
      </c>
      <c r="D82" s="6">
        <v>0</v>
      </c>
      <c r="E82" s="7">
        <v>0</v>
      </c>
      <c r="F82" s="8" t="s">
        <v>15</v>
      </c>
      <c r="H82" s="6">
        <v>0</v>
      </c>
      <c r="I82" s="7">
        <v>0</v>
      </c>
      <c r="J82" s="8" t="s">
        <v>15</v>
      </c>
      <c r="L82" s="6">
        <v>0</v>
      </c>
      <c r="M82" s="7">
        <v>0</v>
      </c>
      <c r="N82" s="8" t="s">
        <v>15</v>
      </c>
      <c r="P82" s="6">
        <v>0</v>
      </c>
      <c r="Q82" s="7">
        <v>0</v>
      </c>
      <c r="R82" s="8" t="s">
        <v>15</v>
      </c>
    </row>
    <row r="83" spans="3:18" ht="15" customHeight="1">
      <c r="C83" t="s">
        <v>84</v>
      </c>
      <c r="D83" s="6">
        <v>2.13</v>
      </c>
      <c r="E83" s="7">
        <v>876</v>
      </c>
      <c r="F83" s="7">
        <v>411</v>
      </c>
      <c r="H83" s="6">
        <v>4.06</v>
      </c>
      <c r="I83" s="7">
        <v>1676</v>
      </c>
      <c r="J83" s="7">
        <v>413</v>
      </c>
      <c r="L83" s="6">
        <v>4.23</v>
      </c>
      <c r="M83" s="7">
        <v>1763</v>
      </c>
      <c r="N83" s="7">
        <v>417</v>
      </c>
      <c r="P83" s="6">
        <v>4.69</v>
      </c>
      <c r="Q83" s="7">
        <v>1834</v>
      </c>
      <c r="R83" s="7">
        <v>391</v>
      </c>
    </row>
    <row r="84" spans="3:18" ht="15" customHeight="1">
      <c r="C84" t="s">
        <v>85</v>
      </c>
      <c r="D84" s="6">
        <v>0.84</v>
      </c>
      <c r="E84" s="7">
        <v>581</v>
      </c>
      <c r="F84" s="7">
        <v>692</v>
      </c>
      <c r="H84" s="6">
        <v>0.98</v>
      </c>
      <c r="I84" s="7">
        <v>655</v>
      </c>
      <c r="J84" s="7">
        <v>667</v>
      </c>
      <c r="L84" s="6">
        <v>1.08</v>
      </c>
      <c r="M84" s="7">
        <v>540</v>
      </c>
      <c r="N84" s="7">
        <v>501</v>
      </c>
      <c r="P84" s="6">
        <v>1.07</v>
      </c>
      <c r="Q84" s="7">
        <v>526</v>
      </c>
      <c r="R84" s="7">
        <v>490</v>
      </c>
    </row>
    <row r="85" spans="3:18" ht="15" customHeight="1">
      <c r="C85" t="s">
        <v>86</v>
      </c>
      <c r="D85" s="6">
        <v>2</v>
      </c>
      <c r="E85" s="7">
        <v>845</v>
      </c>
      <c r="F85" s="7">
        <v>423</v>
      </c>
      <c r="H85" s="6">
        <v>4.82</v>
      </c>
      <c r="I85" s="7">
        <v>1994</v>
      </c>
      <c r="J85" s="7">
        <v>414</v>
      </c>
      <c r="L85" s="6">
        <v>5.59</v>
      </c>
      <c r="M85" s="7">
        <v>2471</v>
      </c>
      <c r="N85" s="7">
        <v>442</v>
      </c>
      <c r="P85" s="6">
        <v>5.48</v>
      </c>
      <c r="Q85" s="7">
        <v>2537</v>
      </c>
      <c r="R85" s="7">
        <v>463</v>
      </c>
    </row>
    <row r="86" spans="3:18" ht="15" customHeight="1">
      <c r="C86" t="s">
        <v>16</v>
      </c>
      <c r="D86" s="6">
        <v>25.41</v>
      </c>
      <c r="E86" s="7">
        <v>19060</v>
      </c>
      <c r="F86" s="7">
        <v>750</v>
      </c>
      <c r="H86" s="6">
        <v>48.86</v>
      </c>
      <c r="I86" s="7">
        <v>26603</v>
      </c>
      <c r="J86" s="7">
        <v>544</v>
      </c>
      <c r="L86" s="6">
        <v>47.12</v>
      </c>
      <c r="M86" s="7">
        <v>25319</v>
      </c>
      <c r="N86" s="7">
        <v>537</v>
      </c>
      <c r="P86" s="6">
        <v>47.03</v>
      </c>
      <c r="Q86" s="7">
        <v>25635</v>
      </c>
      <c r="R86" s="7">
        <v>545</v>
      </c>
    </row>
    <row r="87" ht="15" customHeight="1"/>
    <row r="88" spans="2:18" ht="15" customHeight="1">
      <c r="B88" t="s">
        <v>87</v>
      </c>
      <c r="C88" t="s">
        <v>88</v>
      </c>
      <c r="D88" s="6">
        <v>0.91</v>
      </c>
      <c r="E88" s="7">
        <v>323</v>
      </c>
      <c r="F88" s="7">
        <v>353</v>
      </c>
      <c r="H88" s="6">
        <v>1.49</v>
      </c>
      <c r="I88" s="7">
        <v>465</v>
      </c>
      <c r="J88" s="7">
        <v>313</v>
      </c>
      <c r="L88" s="6">
        <v>1.54</v>
      </c>
      <c r="M88" s="7">
        <v>716</v>
      </c>
      <c r="N88" s="7">
        <v>467</v>
      </c>
      <c r="P88" s="6">
        <v>1.6</v>
      </c>
      <c r="Q88" s="7">
        <v>1548</v>
      </c>
      <c r="R88" s="7">
        <v>968</v>
      </c>
    </row>
    <row r="89" spans="3:18" ht="15" customHeight="1">
      <c r="C89" t="s">
        <v>89</v>
      </c>
      <c r="D89" s="6">
        <v>3.36</v>
      </c>
      <c r="E89" s="7">
        <v>1252</v>
      </c>
      <c r="F89" s="7">
        <v>373</v>
      </c>
      <c r="H89" s="6">
        <v>2.41</v>
      </c>
      <c r="I89" s="7">
        <v>1344</v>
      </c>
      <c r="J89" s="7">
        <v>557</v>
      </c>
      <c r="L89" s="6">
        <v>1.26</v>
      </c>
      <c r="M89" s="7">
        <v>973</v>
      </c>
      <c r="N89" s="7">
        <v>774</v>
      </c>
      <c r="P89" s="6">
        <v>1.1</v>
      </c>
      <c r="Q89" s="7">
        <v>652</v>
      </c>
      <c r="R89" s="7">
        <v>591</v>
      </c>
    </row>
    <row r="90" spans="3:18" ht="15" customHeight="1">
      <c r="C90" t="s">
        <v>16</v>
      </c>
      <c r="D90" s="6">
        <v>4.27</v>
      </c>
      <c r="E90" s="7">
        <v>1575</v>
      </c>
      <c r="F90" s="7">
        <v>369</v>
      </c>
      <c r="H90" s="6">
        <v>3.9</v>
      </c>
      <c r="I90" s="7">
        <v>1809</v>
      </c>
      <c r="J90" s="7">
        <v>464</v>
      </c>
      <c r="L90" s="6">
        <v>2.79</v>
      </c>
      <c r="M90" s="7">
        <v>1690</v>
      </c>
      <c r="N90" s="7">
        <v>605</v>
      </c>
      <c r="P90" s="6">
        <v>2.7</v>
      </c>
      <c r="Q90" s="7">
        <v>2200</v>
      </c>
      <c r="R90" s="7">
        <v>814</v>
      </c>
    </row>
    <row r="91" ht="15" customHeight="1"/>
    <row r="92" spans="2:18" ht="15" customHeight="1">
      <c r="B92" t="s">
        <v>90</v>
      </c>
      <c r="C92" t="s">
        <v>91</v>
      </c>
      <c r="D92" s="6">
        <v>0</v>
      </c>
      <c r="E92" s="7">
        <v>0</v>
      </c>
      <c r="F92" s="8" t="s">
        <v>15</v>
      </c>
      <c r="H92" s="6">
        <v>0</v>
      </c>
      <c r="I92" s="7">
        <v>129</v>
      </c>
      <c r="J92" s="8" t="s">
        <v>15</v>
      </c>
      <c r="L92" s="6">
        <v>1.17</v>
      </c>
      <c r="M92" s="7">
        <v>174</v>
      </c>
      <c r="N92" s="7">
        <v>149</v>
      </c>
      <c r="P92" s="6">
        <v>0.55</v>
      </c>
      <c r="Q92" s="7">
        <v>210</v>
      </c>
      <c r="R92" s="7">
        <v>384</v>
      </c>
    </row>
    <row r="93" spans="3:18" ht="15" customHeight="1">
      <c r="C93" t="s">
        <v>92</v>
      </c>
      <c r="D93" s="6">
        <v>0.54</v>
      </c>
      <c r="E93" s="7">
        <v>226</v>
      </c>
      <c r="F93" s="7">
        <v>422</v>
      </c>
      <c r="H93" s="6">
        <v>1.67</v>
      </c>
      <c r="I93" s="7">
        <v>677</v>
      </c>
      <c r="J93" s="7">
        <v>406</v>
      </c>
      <c r="L93" s="6">
        <v>1.33</v>
      </c>
      <c r="M93" s="7">
        <v>578</v>
      </c>
      <c r="N93" s="7">
        <v>434</v>
      </c>
      <c r="P93" s="6">
        <v>0.67</v>
      </c>
      <c r="Q93" s="7">
        <v>255</v>
      </c>
      <c r="R93" s="7">
        <v>383</v>
      </c>
    </row>
    <row r="94" spans="3:18" ht="15" customHeight="1">
      <c r="C94" t="s">
        <v>93</v>
      </c>
      <c r="D94" s="6">
        <v>1.86</v>
      </c>
      <c r="E94" s="7">
        <v>1454</v>
      </c>
      <c r="F94" s="7">
        <v>782</v>
      </c>
      <c r="H94" s="6">
        <v>0.67</v>
      </c>
      <c r="I94" s="7">
        <v>201</v>
      </c>
      <c r="J94" s="7">
        <v>302</v>
      </c>
      <c r="L94" s="6">
        <v>0.63</v>
      </c>
      <c r="M94" s="7">
        <v>160</v>
      </c>
      <c r="N94" s="7">
        <v>252</v>
      </c>
      <c r="P94" s="6">
        <v>0.33</v>
      </c>
      <c r="Q94" s="7">
        <v>134</v>
      </c>
      <c r="R94" s="7">
        <v>402</v>
      </c>
    </row>
    <row r="95" spans="3:18" ht="15" customHeight="1">
      <c r="C95" t="s">
        <v>94</v>
      </c>
      <c r="D95" s="6">
        <v>8.23</v>
      </c>
      <c r="E95" s="7">
        <v>3258</v>
      </c>
      <c r="F95" s="7">
        <v>396</v>
      </c>
      <c r="H95" s="6">
        <v>20.14</v>
      </c>
      <c r="I95" s="7">
        <v>7849</v>
      </c>
      <c r="J95" s="7">
        <v>390</v>
      </c>
      <c r="L95" s="6">
        <v>19.61</v>
      </c>
      <c r="M95" s="7">
        <v>7211</v>
      </c>
      <c r="N95" s="7">
        <v>368</v>
      </c>
      <c r="P95" s="6">
        <v>16.89</v>
      </c>
      <c r="Q95" s="7">
        <v>6577</v>
      </c>
      <c r="R95" s="7">
        <v>389</v>
      </c>
    </row>
    <row r="96" spans="3:18" ht="15" customHeight="1">
      <c r="C96" t="s">
        <v>95</v>
      </c>
      <c r="D96" s="6">
        <v>5.54</v>
      </c>
      <c r="E96" s="7">
        <v>1838</v>
      </c>
      <c r="F96" s="7">
        <v>332</v>
      </c>
      <c r="H96" s="6">
        <v>14.98</v>
      </c>
      <c r="I96" s="7">
        <v>5984</v>
      </c>
      <c r="J96" s="7">
        <v>399</v>
      </c>
      <c r="L96" s="6">
        <v>13.35</v>
      </c>
      <c r="M96" s="7">
        <v>5716</v>
      </c>
      <c r="N96" s="7">
        <v>428</v>
      </c>
      <c r="P96" s="6">
        <v>12.49</v>
      </c>
      <c r="Q96" s="7">
        <v>5183</v>
      </c>
      <c r="R96" s="7">
        <v>415</v>
      </c>
    </row>
    <row r="97" spans="3:18" ht="15" customHeight="1">
      <c r="C97" t="s">
        <v>140</v>
      </c>
      <c r="D97" s="6">
        <v>1.07</v>
      </c>
      <c r="E97" s="7">
        <v>814</v>
      </c>
      <c r="F97" s="7">
        <v>763</v>
      </c>
      <c r="H97" s="6">
        <v>0</v>
      </c>
      <c r="I97" s="7">
        <v>0</v>
      </c>
      <c r="J97" s="8" t="s">
        <v>15</v>
      </c>
      <c r="L97" s="6">
        <v>0</v>
      </c>
      <c r="M97" s="7">
        <v>0</v>
      </c>
      <c r="N97" s="8" t="s">
        <v>15</v>
      </c>
      <c r="P97" s="6">
        <v>0</v>
      </c>
      <c r="Q97" s="7">
        <v>0</v>
      </c>
      <c r="R97" s="8" t="s">
        <v>15</v>
      </c>
    </row>
    <row r="98" spans="3:18" ht="15" customHeight="1">
      <c r="C98" t="s">
        <v>96</v>
      </c>
      <c r="D98" s="6">
        <v>1</v>
      </c>
      <c r="E98" s="7">
        <v>1594</v>
      </c>
      <c r="F98" s="7">
        <v>1595</v>
      </c>
      <c r="H98" s="6">
        <v>2.2</v>
      </c>
      <c r="I98" s="7">
        <v>1084</v>
      </c>
      <c r="J98" s="7">
        <v>492</v>
      </c>
      <c r="L98" s="6">
        <v>1.67</v>
      </c>
      <c r="M98" s="7">
        <v>842</v>
      </c>
      <c r="N98" s="7">
        <v>506</v>
      </c>
      <c r="P98" s="6">
        <v>2</v>
      </c>
      <c r="Q98" s="7">
        <v>630</v>
      </c>
      <c r="R98" s="7">
        <v>315</v>
      </c>
    </row>
    <row r="99" spans="3:18" ht="15" customHeight="1">
      <c r="C99" t="s">
        <v>97</v>
      </c>
      <c r="D99" s="6">
        <v>0.17</v>
      </c>
      <c r="E99" s="7">
        <v>2215</v>
      </c>
      <c r="F99" s="7">
        <v>13263</v>
      </c>
      <c r="H99" s="6">
        <v>0.87</v>
      </c>
      <c r="I99" s="7">
        <v>417</v>
      </c>
      <c r="J99" s="7">
        <v>480</v>
      </c>
      <c r="L99" s="6">
        <v>0.33</v>
      </c>
      <c r="M99" s="7">
        <v>236</v>
      </c>
      <c r="N99" s="7">
        <v>708</v>
      </c>
      <c r="P99" s="6">
        <v>0.5</v>
      </c>
      <c r="Q99" s="7">
        <v>235</v>
      </c>
      <c r="R99" s="7">
        <v>469</v>
      </c>
    </row>
    <row r="100" spans="3:18" ht="15" customHeight="1">
      <c r="C100" t="s">
        <v>98</v>
      </c>
      <c r="D100" s="6">
        <v>0</v>
      </c>
      <c r="E100" s="7">
        <v>0</v>
      </c>
      <c r="F100" s="8" t="s">
        <v>15</v>
      </c>
      <c r="H100" s="6">
        <v>0.9</v>
      </c>
      <c r="I100" s="7">
        <v>580</v>
      </c>
      <c r="J100" s="7">
        <v>644</v>
      </c>
      <c r="L100" s="6">
        <v>0.6</v>
      </c>
      <c r="M100" s="7">
        <v>336</v>
      </c>
      <c r="N100" s="7">
        <v>560</v>
      </c>
      <c r="P100" s="6">
        <v>0.67</v>
      </c>
      <c r="Q100" s="7">
        <v>418</v>
      </c>
      <c r="R100" s="7">
        <v>627</v>
      </c>
    </row>
    <row r="101" spans="3:18" ht="15" customHeight="1">
      <c r="C101" t="s">
        <v>99</v>
      </c>
      <c r="D101" s="6">
        <v>0</v>
      </c>
      <c r="E101" s="7">
        <v>0</v>
      </c>
      <c r="F101" s="8" t="s">
        <v>15</v>
      </c>
      <c r="H101" s="6">
        <v>0.21</v>
      </c>
      <c r="I101" s="7">
        <v>140</v>
      </c>
      <c r="J101" s="7">
        <v>664</v>
      </c>
      <c r="L101" s="6">
        <v>0.21</v>
      </c>
      <c r="M101" s="7">
        <v>56</v>
      </c>
      <c r="N101" s="7">
        <v>265</v>
      </c>
      <c r="P101" s="6">
        <v>0.21</v>
      </c>
      <c r="Q101" s="7">
        <v>133</v>
      </c>
      <c r="R101" s="7">
        <v>630</v>
      </c>
    </row>
    <row r="102" spans="3:18" ht="15" customHeight="1">
      <c r="C102" t="s">
        <v>100</v>
      </c>
      <c r="D102" s="6">
        <v>0.42</v>
      </c>
      <c r="E102" s="7">
        <v>250</v>
      </c>
      <c r="F102" s="7">
        <v>591</v>
      </c>
      <c r="H102" s="6">
        <v>1.53</v>
      </c>
      <c r="I102" s="7">
        <v>815</v>
      </c>
      <c r="J102" s="7">
        <v>532</v>
      </c>
      <c r="L102" s="6">
        <v>1.87</v>
      </c>
      <c r="M102" s="7">
        <v>936</v>
      </c>
      <c r="N102" s="7">
        <v>502</v>
      </c>
      <c r="P102" s="6">
        <v>1.87</v>
      </c>
      <c r="Q102" s="7">
        <v>808</v>
      </c>
      <c r="R102" s="7">
        <v>433</v>
      </c>
    </row>
    <row r="103" spans="3:18" ht="15" customHeight="1">
      <c r="C103" t="s">
        <v>101</v>
      </c>
      <c r="D103" s="6">
        <v>0.33</v>
      </c>
      <c r="E103" s="7">
        <v>180</v>
      </c>
      <c r="F103" s="7">
        <v>540</v>
      </c>
      <c r="H103" s="6">
        <v>0.67</v>
      </c>
      <c r="I103" s="7">
        <v>322</v>
      </c>
      <c r="J103" s="7">
        <v>483</v>
      </c>
      <c r="L103" s="6">
        <v>0.33</v>
      </c>
      <c r="M103" s="7">
        <v>133</v>
      </c>
      <c r="N103" s="7">
        <v>399</v>
      </c>
      <c r="P103" s="6">
        <v>0.33</v>
      </c>
      <c r="Q103" s="7">
        <v>147</v>
      </c>
      <c r="R103" s="7">
        <v>441</v>
      </c>
    </row>
    <row r="104" spans="3:18" ht="15" customHeight="1">
      <c r="C104" t="s">
        <v>90</v>
      </c>
      <c r="D104" s="6">
        <v>0</v>
      </c>
      <c r="E104" s="7">
        <v>0</v>
      </c>
      <c r="F104" s="8" t="s">
        <v>15</v>
      </c>
      <c r="H104" s="6">
        <v>0</v>
      </c>
      <c r="I104" s="7">
        <v>207</v>
      </c>
      <c r="J104" s="8" t="s">
        <v>15</v>
      </c>
      <c r="L104" s="6">
        <v>0</v>
      </c>
      <c r="M104" s="7">
        <v>301</v>
      </c>
      <c r="N104" s="8" t="s">
        <v>15</v>
      </c>
      <c r="P104" s="6">
        <v>0</v>
      </c>
      <c r="Q104" s="7">
        <v>299</v>
      </c>
      <c r="R104" s="8" t="s">
        <v>15</v>
      </c>
    </row>
    <row r="105" spans="3:18" ht="15" customHeight="1">
      <c r="C105" t="s">
        <v>102</v>
      </c>
      <c r="D105" s="6">
        <v>0</v>
      </c>
      <c r="E105" s="7">
        <v>0</v>
      </c>
      <c r="F105" s="8" t="s">
        <v>15</v>
      </c>
      <c r="H105" s="6">
        <v>0</v>
      </c>
      <c r="I105" s="7">
        <v>0</v>
      </c>
      <c r="J105" s="8" t="s">
        <v>15</v>
      </c>
      <c r="L105" s="6">
        <v>0</v>
      </c>
      <c r="M105" s="7">
        <v>0</v>
      </c>
      <c r="N105" s="8" t="s">
        <v>15</v>
      </c>
      <c r="P105" s="6">
        <v>0</v>
      </c>
      <c r="Q105" s="7">
        <v>0</v>
      </c>
      <c r="R105" s="8" t="s">
        <v>15</v>
      </c>
    </row>
    <row r="106" spans="3:18" ht="15" customHeight="1">
      <c r="C106" t="s">
        <v>103</v>
      </c>
      <c r="D106" s="6">
        <v>0</v>
      </c>
      <c r="E106" s="7">
        <v>0</v>
      </c>
      <c r="F106" s="8" t="s">
        <v>15</v>
      </c>
      <c r="H106" s="6">
        <v>0.3</v>
      </c>
      <c r="I106" s="7">
        <v>84</v>
      </c>
      <c r="J106" s="7">
        <v>280</v>
      </c>
      <c r="L106" s="6">
        <v>0.3</v>
      </c>
      <c r="M106" s="7">
        <v>108</v>
      </c>
      <c r="N106" s="7">
        <v>360</v>
      </c>
      <c r="P106" s="6">
        <v>0</v>
      </c>
      <c r="Q106" s="7">
        <v>108</v>
      </c>
      <c r="R106" s="8" t="s">
        <v>15</v>
      </c>
    </row>
    <row r="107" spans="3:18" ht="15" customHeight="1">
      <c r="C107" t="s">
        <v>104</v>
      </c>
      <c r="D107" s="6">
        <v>0</v>
      </c>
      <c r="E107" s="7">
        <v>0</v>
      </c>
      <c r="F107" s="8" t="s">
        <v>15</v>
      </c>
      <c r="H107" s="6">
        <v>0</v>
      </c>
      <c r="I107" s="7">
        <v>0</v>
      </c>
      <c r="J107" s="8" t="s">
        <v>15</v>
      </c>
      <c r="L107" s="6">
        <v>0</v>
      </c>
      <c r="M107" s="7">
        <v>0</v>
      </c>
      <c r="N107" s="8" t="s">
        <v>15</v>
      </c>
      <c r="P107" s="6">
        <v>0</v>
      </c>
      <c r="Q107" s="7">
        <v>0</v>
      </c>
      <c r="R107" s="8" t="s">
        <v>15</v>
      </c>
    </row>
    <row r="108" spans="3:18" ht="15" customHeight="1">
      <c r="C108" t="s">
        <v>105</v>
      </c>
      <c r="D108" s="6">
        <v>1.67</v>
      </c>
      <c r="E108" s="7">
        <v>1939</v>
      </c>
      <c r="F108" s="7">
        <v>1165</v>
      </c>
      <c r="H108" s="6">
        <v>3.53</v>
      </c>
      <c r="I108" s="7">
        <v>2212</v>
      </c>
      <c r="J108" s="7">
        <v>626</v>
      </c>
      <c r="L108" s="6">
        <v>3.53</v>
      </c>
      <c r="M108" s="7">
        <v>2057</v>
      </c>
      <c r="N108" s="7">
        <v>582</v>
      </c>
      <c r="P108" s="6">
        <v>3.2</v>
      </c>
      <c r="Q108" s="7">
        <v>1599</v>
      </c>
      <c r="R108" s="7">
        <v>499</v>
      </c>
    </row>
    <row r="109" spans="3:18" ht="15" customHeight="1">
      <c r="C109" t="s">
        <v>106</v>
      </c>
      <c r="D109" s="6">
        <v>0</v>
      </c>
      <c r="E109" s="7">
        <v>0</v>
      </c>
      <c r="F109" s="8" t="s">
        <v>15</v>
      </c>
      <c r="H109" s="6">
        <v>0.11</v>
      </c>
      <c r="I109" s="7">
        <v>11</v>
      </c>
      <c r="J109" s="7">
        <v>105</v>
      </c>
      <c r="L109" s="6">
        <v>0</v>
      </c>
      <c r="M109" s="7">
        <v>2</v>
      </c>
      <c r="N109" s="8" t="s">
        <v>15</v>
      </c>
      <c r="P109" s="6">
        <v>0</v>
      </c>
      <c r="Q109" s="7">
        <v>13</v>
      </c>
      <c r="R109" s="8" t="s">
        <v>15</v>
      </c>
    </row>
    <row r="110" spans="3:18" ht="15" customHeight="1">
      <c r="C110" t="s">
        <v>16</v>
      </c>
      <c r="D110" s="6">
        <v>20.82</v>
      </c>
      <c r="E110" s="7">
        <v>13769</v>
      </c>
      <c r="F110" s="7">
        <v>661</v>
      </c>
      <c r="H110" s="6">
        <v>47.77</v>
      </c>
      <c r="I110" s="7">
        <v>20712</v>
      </c>
      <c r="J110" s="7">
        <v>434</v>
      </c>
      <c r="L110" s="6">
        <v>44.94</v>
      </c>
      <c r="M110" s="7">
        <v>18847</v>
      </c>
      <c r="N110" s="7">
        <v>419</v>
      </c>
      <c r="P110" s="6">
        <v>39.7</v>
      </c>
      <c r="Q110" s="7">
        <v>16748</v>
      </c>
      <c r="R110" s="7">
        <v>422</v>
      </c>
    </row>
    <row r="111" ht="15" customHeight="1"/>
    <row r="112" spans="2:18" ht="15" customHeight="1">
      <c r="B112" t="s">
        <v>107</v>
      </c>
      <c r="C112" t="s">
        <v>108</v>
      </c>
      <c r="D112" s="6">
        <v>0.6</v>
      </c>
      <c r="E112" s="7">
        <v>453</v>
      </c>
      <c r="F112" s="7">
        <v>755</v>
      </c>
      <c r="H112" s="6">
        <v>1.32</v>
      </c>
      <c r="I112" s="7">
        <v>169</v>
      </c>
      <c r="J112" s="7">
        <v>128</v>
      </c>
      <c r="L112" s="6">
        <v>1.12</v>
      </c>
      <c r="M112" s="7">
        <v>112</v>
      </c>
      <c r="N112" s="7">
        <v>101</v>
      </c>
      <c r="P112" s="6">
        <v>1.03</v>
      </c>
      <c r="Q112" s="7">
        <v>143</v>
      </c>
      <c r="R112" s="7">
        <v>139</v>
      </c>
    </row>
    <row r="113" spans="3:18" ht="15" customHeight="1">
      <c r="C113" t="s">
        <v>109</v>
      </c>
      <c r="D113" s="6">
        <v>0</v>
      </c>
      <c r="E113" s="7">
        <v>0</v>
      </c>
      <c r="F113" s="8" t="s">
        <v>15</v>
      </c>
      <c r="H113" s="6">
        <v>0.92</v>
      </c>
      <c r="I113" s="7">
        <v>264</v>
      </c>
      <c r="J113" s="7">
        <v>287</v>
      </c>
      <c r="L113" s="6">
        <v>0.8</v>
      </c>
      <c r="M113" s="7">
        <v>198</v>
      </c>
      <c r="N113" s="7">
        <v>248</v>
      </c>
      <c r="P113" s="6">
        <v>1.2</v>
      </c>
      <c r="Q113" s="7">
        <v>394</v>
      </c>
      <c r="R113" s="7">
        <v>328</v>
      </c>
    </row>
    <row r="114" spans="3:18" ht="15" customHeight="1">
      <c r="C114" t="s">
        <v>16</v>
      </c>
      <c r="D114" s="6">
        <v>0.6</v>
      </c>
      <c r="E114" s="7">
        <v>453</v>
      </c>
      <c r="F114" s="7">
        <v>755</v>
      </c>
      <c r="H114" s="6">
        <v>2.24</v>
      </c>
      <c r="I114" s="7">
        <v>433</v>
      </c>
      <c r="J114" s="7">
        <v>193</v>
      </c>
      <c r="L114" s="6">
        <v>1.92</v>
      </c>
      <c r="M114" s="7">
        <v>310</v>
      </c>
      <c r="N114" s="7">
        <v>162</v>
      </c>
      <c r="P114" s="6">
        <v>2.23</v>
      </c>
      <c r="Q114" s="7">
        <v>537</v>
      </c>
      <c r="R114" s="7">
        <v>241</v>
      </c>
    </row>
    <row r="115" ht="15" customHeight="1"/>
    <row r="116" spans="2:18" ht="15" customHeight="1">
      <c r="B116" t="s">
        <v>110</v>
      </c>
      <c r="C116" t="s">
        <v>111</v>
      </c>
      <c r="D116" s="6">
        <v>23.84</v>
      </c>
      <c r="E116" s="7">
        <v>21062</v>
      </c>
      <c r="F116" s="7">
        <v>884</v>
      </c>
      <c r="H116" s="6">
        <v>29</v>
      </c>
      <c r="I116" s="7">
        <v>19951</v>
      </c>
      <c r="J116" s="7">
        <v>688</v>
      </c>
      <c r="L116" s="6">
        <v>27.24</v>
      </c>
      <c r="M116" s="7">
        <v>16652</v>
      </c>
      <c r="N116" s="7">
        <v>611</v>
      </c>
      <c r="P116" s="6">
        <v>27.38</v>
      </c>
      <c r="Q116" s="7">
        <v>16084</v>
      </c>
      <c r="R116" s="7">
        <v>587</v>
      </c>
    </row>
    <row r="117" spans="2:18" ht="15" customHeight="1">
      <c r="B117" t="s">
        <v>112</v>
      </c>
      <c r="C117" t="s">
        <v>113</v>
      </c>
      <c r="D117" s="6">
        <v>0</v>
      </c>
      <c r="E117" s="7">
        <v>0</v>
      </c>
      <c r="F117" s="8" t="s">
        <v>15</v>
      </c>
      <c r="H117" s="6">
        <v>0</v>
      </c>
      <c r="I117" s="7">
        <v>0</v>
      </c>
      <c r="J117" s="8" t="s">
        <v>15</v>
      </c>
      <c r="L117" s="6">
        <v>0</v>
      </c>
      <c r="M117" s="7">
        <v>0</v>
      </c>
      <c r="N117" s="8" t="s">
        <v>15</v>
      </c>
      <c r="P117" s="6">
        <v>0</v>
      </c>
      <c r="Q117" s="7">
        <v>0</v>
      </c>
      <c r="R117" s="8" t="s">
        <v>15</v>
      </c>
    </row>
    <row r="118" spans="3:18" ht="15" customHeight="1">
      <c r="C118" t="s">
        <v>16</v>
      </c>
      <c r="D118" s="6">
        <v>23.84</v>
      </c>
      <c r="E118" s="7">
        <v>21062</v>
      </c>
      <c r="F118" s="7">
        <v>884</v>
      </c>
      <c r="H118" s="6">
        <v>29</v>
      </c>
      <c r="I118" s="7">
        <v>19951</v>
      </c>
      <c r="J118" s="7">
        <v>688</v>
      </c>
      <c r="L118" s="6">
        <v>27.24</v>
      </c>
      <c r="M118" s="7">
        <v>16652</v>
      </c>
      <c r="N118" s="7">
        <v>611</v>
      </c>
      <c r="P118" s="6">
        <v>27.38</v>
      </c>
      <c r="Q118" s="7">
        <v>16084</v>
      </c>
      <c r="R118" s="7">
        <v>587</v>
      </c>
    </row>
    <row r="119" ht="15" customHeight="1"/>
    <row r="120" spans="2:18" ht="15" customHeight="1">
      <c r="B120" t="s">
        <v>114</v>
      </c>
      <c r="C120" t="s">
        <v>116</v>
      </c>
      <c r="D120" s="6">
        <v>0</v>
      </c>
      <c r="E120" s="7">
        <v>0</v>
      </c>
      <c r="F120" s="8" t="s">
        <v>15</v>
      </c>
      <c r="H120" s="6">
        <v>1.94</v>
      </c>
      <c r="I120" s="7">
        <v>1643</v>
      </c>
      <c r="J120" s="7">
        <v>846</v>
      </c>
      <c r="L120" s="6">
        <v>1.94</v>
      </c>
      <c r="M120" s="7">
        <v>1619</v>
      </c>
      <c r="N120" s="7">
        <v>833</v>
      </c>
      <c r="P120" s="6">
        <v>1.4</v>
      </c>
      <c r="Q120" s="7">
        <v>1214</v>
      </c>
      <c r="R120" s="7">
        <v>868</v>
      </c>
    </row>
    <row r="121" spans="2:18" ht="15" customHeight="1">
      <c r="B121" t="s">
        <v>115</v>
      </c>
      <c r="C121" t="s">
        <v>117</v>
      </c>
      <c r="D121" s="6">
        <v>0.22</v>
      </c>
      <c r="E121" s="7">
        <v>140</v>
      </c>
      <c r="F121" s="7">
        <v>630</v>
      </c>
      <c r="H121" s="6">
        <v>1</v>
      </c>
      <c r="I121" s="7">
        <v>515</v>
      </c>
      <c r="J121" s="7">
        <v>516</v>
      </c>
      <c r="L121" s="6">
        <v>1</v>
      </c>
      <c r="M121" s="7">
        <v>582</v>
      </c>
      <c r="N121" s="7">
        <v>583</v>
      </c>
      <c r="P121" s="6">
        <v>1.02</v>
      </c>
      <c r="Q121" s="7">
        <v>339</v>
      </c>
      <c r="R121" s="7">
        <v>333</v>
      </c>
    </row>
    <row r="122" spans="3:18" ht="15" customHeight="1">
      <c r="C122" t="s">
        <v>118</v>
      </c>
      <c r="D122" s="6">
        <v>3.72</v>
      </c>
      <c r="E122" s="7">
        <v>1641</v>
      </c>
      <c r="F122" s="7">
        <v>441</v>
      </c>
      <c r="H122" s="6">
        <v>6.93</v>
      </c>
      <c r="I122" s="7">
        <v>3167</v>
      </c>
      <c r="J122" s="7">
        <v>457</v>
      </c>
      <c r="L122" s="6">
        <v>7.22</v>
      </c>
      <c r="M122" s="7">
        <v>3165</v>
      </c>
      <c r="N122" s="7">
        <v>438</v>
      </c>
      <c r="P122" s="6">
        <v>7.53</v>
      </c>
      <c r="Q122" s="7">
        <v>2994</v>
      </c>
      <c r="R122" s="7">
        <v>398</v>
      </c>
    </row>
    <row r="123" spans="3:18" ht="15" customHeight="1">
      <c r="C123" t="s">
        <v>115</v>
      </c>
      <c r="D123" s="6">
        <v>0</v>
      </c>
      <c r="E123" s="7">
        <v>0</v>
      </c>
      <c r="F123" s="8" t="s">
        <v>15</v>
      </c>
      <c r="H123" s="6">
        <v>0.33</v>
      </c>
      <c r="I123" s="7">
        <v>105</v>
      </c>
      <c r="J123" s="7">
        <v>315</v>
      </c>
      <c r="L123" s="6">
        <v>0.33</v>
      </c>
      <c r="M123" s="7">
        <v>190</v>
      </c>
      <c r="N123" s="7">
        <v>571</v>
      </c>
      <c r="P123" s="6">
        <v>0.54</v>
      </c>
      <c r="Q123" s="7">
        <v>204</v>
      </c>
      <c r="R123" s="7">
        <v>376</v>
      </c>
    </row>
    <row r="124" spans="3:18" ht="15" customHeight="1">
      <c r="C124" t="s">
        <v>119</v>
      </c>
      <c r="D124" s="6">
        <v>0.52</v>
      </c>
      <c r="E124" s="7">
        <v>214</v>
      </c>
      <c r="F124" s="7">
        <v>408</v>
      </c>
      <c r="H124" s="6">
        <v>1.08</v>
      </c>
      <c r="I124" s="7">
        <v>586</v>
      </c>
      <c r="J124" s="7">
        <v>545</v>
      </c>
      <c r="L124" s="6">
        <v>1.59</v>
      </c>
      <c r="M124" s="7">
        <v>492</v>
      </c>
      <c r="N124" s="7">
        <v>309</v>
      </c>
      <c r="P124" s="6">
        <v>0.93</v>
      </c>
      <c r="Q124" s="7">
        <v>356</v>
      </c>
      <c r="R124" s="7">
        <v>381</v>
      </c>
    </row>
    <row r="125" spans="3:18" ht="15" customHeight="1">
      <c r="C125" t="s">
        <v>120</v>
      </c>
      <c r="D125" s="6">
        <v>11.49</v>
      </c>
      <c r="E125" s="7">
        <v>5940</v>
      </c>
      <c r="F125" s="7">
        <v>517</v>
      </c>
      <c r="H125" s="6">
        <v>22.3</v>
      </c>
      <c r="I125" s="7">
        <v>12712</v>
      </c>
      <c r="J125" s="7">
        <v>570</v>
      </c>
      <c r="L125" s="6">
        <v>18.86</v>
      </c>
      <c r="M125" s="7">
        <v>10720</v>
      </c>
      <c r="N125" s="7">
        <v>568</v>
      </c>
      <c r="P125" s="6">
        <v>18.36</v>
      </c>
      <c r="Q125" s="7">
        <v>10061</v>
      </c>
      <c r="R125" s="7">
        <v>548</v>
      </c>
    </row>
    <row r="126" spans="3:18" ht="15" customHeight="1">
      <c r="C126" t="s">
        <v>146</v>
      </c>
      <c r="D126" s="6">
        <v>0</v>
      </c>
      <c r="E126" s="7">
        <v>0</v>
      </c>
      <c r="F126" s="8" t="s">
        <v>15</v>
      </c>
      <c r="H126" s="6">
        <v>0.43</v>
      </c>
      <c r="I126" s="7">
        <v>218</v>
      </c>
      <c r="J126" s="7">
        <v>508</v>
      </c>
      <c r="L126" s="6">
        <v>0</v>
      </c>
      <c r="M126" s="7">
        <v>0</v>
      </c>
      <c r="N126" s="8" t="s">
        <v>15</v>
      </c>
      <c r="P126" s="6">
        <v>0</v>
      </c>
      <c r="Q126" s="7">
        <v>0</v>
      </c>
      <c r="R126" s="8" t="s">
        <v>15</v>
      </c>
    </row>
    <row r="127" spans="3:18" ht="15" customHeight="1">
      <c r="C127" t="s">
        <v>121</v>
      </c>
      <c r="D127" s="6">
        <v>0</v>
      </c>
      <c r="E127" s="7">
        <v>0</v>
      </c>
      <c r="F127" s="8" t="s">
        <v>15</v>
      </c>
      <c r="H127" s="6">
        <v>0.25</v>
      </c>
      <c r="I127" s="7">
        <v>208</v>
      </c>
      <c r="J127" s="7">
        <v>839</v>
      </c>
      <c r="L127" s="6">
        <v>0.25</v>
      </c>
      <c r="M127" s="7">
        <v>136</v>
      </c>
      <c r="N127" s="7">
        <v>548</v>
      </c>
      <c r="P127" s="6">
        <v>0.25</v>
      </c>
      <c r="Q127" s="7">
        <v>132</v>
      </c>
      <c r="R127" s="7">
        <v>532</v>
      </c>
    </row>
    <row r="128" spans="3:18" ht="15" customHeight="1">
      <c r="C128" t="s">
        <v>122</v>
      </c>
      <c r="D128" s="6">
        <v>0</v>
      </c>
      <c r="E128" s="7">
        <v>0</v>
      </c>
      <c r="F128" s="8" t="s">
        <v>15</v>
      </c>
      <c r="H128" s="6">
        <v>0</v>
      </c>
      <c r="I128" s="7">
        <v>1250</v>
      </c>
      <c r="J128" s="8" t="s">
        <v>15</v>
      </c>
      <c r="L128" s="6">
        <v>0</v>
      </c>
      <c r="M128" s="7">
        <v>1539</v>
      </c>
      <c r="N128" s="8" t="s">
        <v>15</v>
      </c>
      <c r="P128" s="6">
        <v>0</v>
      </c>
      <c r="Q128" s="7">
        <v>1298</v>
      </c>
      <c r="R128" s="8" t="s">
        <v>15</v>
      </c>
    </row>
    <row r="129" spans="3:18" ht="15" customHeight="1">
      <c r="C129" t="s">
        <v>123</v>
      </c>
      <c r="D129" s="6">
        <v>1.3</v>
      </c>
      <c r="E129" s="7">
        <v>449</v>
      </c>
      <c r="F129" s="7">
        <v>345</v>
      </c>
      <c r="H129" s="6">
        <v>3.32</v>
      </c>
      <c r="I129" s="7">
        <v>1853</v>
      </c>
      <c r="J129" s="7">
        <v>558</v>
      </c>
      <c r="L129" s="6">
        <v>3.82</v>
      </c>
      <c r="M129" s="7">
        <v>2087</v>
      </c>
      <c r="N129" s="7">
        <v>547</v>
      </c>
      <c r="P129" s="6">
        <v>3.72</v>
      </c>
      <c r="Q129" s="7">
        <v>2382</v>
      </c>
      <c r="R129" s="7">
        <v>640</v>
      </c>
    </row>
    <row r="130" spans="3:18" ht="15" customHeight="1">
      <c r="C130" t="s">
        <v>16</v>
      </c>
      <c r="D130" s="6">
        <v>17.26</v>
      </c>
      <c r="E130" s="7">
        <v>8384</v>
      </c>
      <c r="F130" s="7">
        <v>486</v>
      </c>
      <c r="H130" s="6">
        <v>37.58</v>
      </c>
      <c r="I130" s="7">
        <v>22256</v>
      </c>
      <c r="J130" s="7">
        <v>592</v>
      </c>
      <c r="L130" s="6">
        <v>35.01</v>
      </c>
      <c r="M130" s="7">
        <v>20530</v>
      </c>
      <c r="N130" s="7">
        <v>586</v>
      </c>
      <c r="P130" s="6">
        <v>33.75</v>
      </c>
      <c r="Q130" s="7">
        <v>18980</v>
      </c>
      <c r="R130" s="7">
        <v>562</v>
      </c>
    </row>
    <row r="131" ht="15" customHeight="1"/>
    <row r="132" spans="2:18" ht="15" customHeight="1">
      <c r="B132" t="s">
        <v>124</v>
      </c>
      <c r="C132" t="s">
        <v>16</v>
      </c>
      <c r="D132" s="6">
        <f>159.99+0.33</f>
        <v>160.32000000000002</v>
      </c>
      <c r="E132" s="7">
        <v>100484</v>
      </c>
      <c r="F132" s="7">
        <v>627</v>
      </c>
      <c r="H132" s="6">
        <f>313.38+2.06</f>
        <v>315.44</v>
      </c>
      <c r="I132" s="7">
        <v>172650</v>
      </c>
      <c r="J132" s="7">
        <v>547</v>
      </c>
      <c r="L132" s="6">
        <f>296.49+0.79</f>
        <v>297.28000000000003</v>
      </c>
      <c r="M132" s="7">
        <v>156201</v>
      </c>
      <c r="N132" s="7">
        <v>525</v>
      </c>
      <c r="P132" s="6">
        <f>287.72+0.4</f>
        <v>288.12</v>
      </c>
      <c r="Q132" s="7">
        <v>149326</v>
      </c>
      <c r="R132" s="7">
        <v>518</v>
      </c>
    </row>
    <row r="133" spans="4:18" ht="12.75">
      <c r="D133" s="6"/>
      <c r="E133" s="7"/>
      <c r="F133" s="7"/>
      <c r="H133" s="6"/>
      <c r="I133" s="7"/>
      <c r="J133" s="7"/>
      <c r="K133" s="7"/>
      <c r="L133" s="6"/>
      <c r="M133" s="7"/>
      <c r="N133" s="7"/>
      <c r="P133" s="6"/>
      <c r="Q133" s="6"/>
      <c r="R133" s="7"/>
    </row>
    <row r="134" spans="4:18" ht="12.75">
      <c r="D134" s="6"/>
      <c r="E134" s="7"/>
      <c r="F134" s="7"/>
      <c r="H134" s="6"/>
      <c r="I134" s="7"/>
      <c r="J134" s="7"/>
      <c r="K134" s="7"/>
      <c r="L134" s="6"/>
      <c r="M134" s="7"/>
      <c r="N134" s="7"/>
      <c r="P134" s="6"/>
      <c r="Q134" s="6"/>
      <c r="R134" s="7"/>
    </row>
    <row r="135" spans="8:18" ht="12.75">
      <c r="H135" s="6"/>
      <c r="L135" s="6"/>
      <c r="M135" s="7"/>
      <c r="N135" s="7"/>
      <c r="P135" s="6"/>
      <c r="Q135" s="7"/>
      <c r="R135" s="7"/>
    </row>
    <row r="136" spans="2:18" ht="12.75">
      <c r="B136" t="s">
        <v>125</v>
      </c>
      <c r="L136" s="6"/>
      <c r="M136" s="7"/>
      <c r="N136" s="7"/>
      <c r="Q136" s="7"/>
      <c r="R136" s="7"/>
    </row>
    <row r="137" spans="12:18" ht="12.75">
      <c r="L137" s="6"/>
      <c r="M137" s="7"/>
      <c r="N137" s="7"/>
      <c r="Q137" s="7"/>
      <c r="R137" s="7"/>
    </row>
    <row r="138" spans="2:14" ht="12.75">
      <c r="B138" s="9" t="s">
        <v>126</v>
      </c>
      <c r="L138" s="6"/>
      <c r="M138" s="7"/>
      <c r="N138" s="7"/>
    </row>
    <row r="139" spans="2:14" ht="12.75">
      <c r="B139" s="9" t="s">
        <v>127</v>
      </c>
      <c r="L139" s="6"/>
      <c r="M139" s="7"/>
      <c r="N139" s="7"/>
    </row>
    <row r="140" spans="12:14" ht="12.75">
      <c r="L140" s="6"/>
      <c r="M140" s="7"/>
      <c r="N140" s="7"/>
    </row>
    <row r="141" spans="2:14" ht="12.75">
      <c r="B141" t="s">
        <v>167</v>
      </c>
      <c r="L141" s="6"/>
      <c r="M141" s="7"/>
      <c r="N141" s="7"/>
    </row>
    <row r="142" spans="2:14" ht="12.75">
      <c r="B142" t="s">
        <v>164</v>
      </c>
      <c r="L142" s="6"/>
      <c r="M142" s="7"/>
      <c r="N142" s="7"/>
    </row>
    <row r="143" spans="2:14" ht="12.75">
      <c r="B143" t="s">
        <v>134</v>
      </c>
      <c r="L143" s="6"/>
      <c r="M143" s="7"/>
      <c r="N143" s="7"/>
    </row>
    <row r="144" ht="12.75">
      <c r="L144" s="6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3/6/03.
FHDA IR*P RBB - 3/10/03
FH 5-yr WSCH FTEF Prod by Term.xls&amp;R&amp;8Page &amp;P of &amp;N</oddFooter>
  </headerFooter>
  <rowBreaks count="3" manualBreakCount="3">
    <brk id="42" min="1" max="17" man="1"/>
    <brk id="74" min="1" max="17" man="1"/>
    <brk id="111" min="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bestFit="1" customWidth="1"/>
    <col min="6" max="6" width="7.7109375" style="0" customWidth="1"/>
    <col min="7" max="7" width="2.7109375" style="0" customWidth="1"/>
    <col min="8" max="8" width="9.28125" style="0" bestFit="1" customWidth="1"/>
    <col min="9" max="9" width="10.421875" style="0" bestFit="1" customWidth="1"/>
    <col min="10" max="10" width="7.7109375" style="0" customWidth="1"/>
    <col min="11" max="11" width="2.7109375" style="0" customWidth="1"/>
    <col min="12" max="13" width="9.28125" style="0" bestFit="1" customWidth="1"/>
    <col min="14" max="14" width="7.7109375" style="0" customWidth="1"/>
    <col min="15" max="15" width="2.7109375" style="0" customWidth="1"/>
    <col min="16" max="17" width="9.28125" style="0" bestFit="1" customWidth="1"/>
    <col min="18" max="18" width="7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customHeight="1">
      <c r="B8" t="s">
        <v>6</v>
      </c>
      <c r="C8" t="s">
        <v>7</v>
      </c>
      <c r="D8" s="6">
        <v>4.83</v>
      </c>
      <c r="E8" s="7">
        <v>2187</v>
      </c>
      <c r="F8" s="8">
        <v>453</v>
      </c>
      <c r="H8" s="6">
        <v>5.23</v>
      </c>
      <c r="I8" s="7">
        <v>2589</v>
      </c>
      <c r="J8" s="7">
        <v>495</v>
      </c>
      <c r="L8" s="6">
        <v>5.23</v>
      </c>
      <c r="M8" s="7">
        <v>2366</v>
      </c>
      <c r="N8" s="7">
        <v>452</v>
      </c>
      <c r="P8" s="6">
        <v>5.63</v>
      </c>
      <c r="Q8" s="7">
        <v>2584</v>
      </c>
      <c r="R8" s="7">
        <v>459</v>
      </c>
    </row>
    <row r="9" spans="2:18" ht="15" customHeight="1">
      <c r="B9" t="s">
        <v>8</v>
      </c>
      <c r="C9" t="s">
        <v>9</v>
      </c>
      <c r="D9" s="6">
        <v>8.24</v>
      </c>
      <c r="E9" s="7">
        <v>3394</v>
      </c>
      <c r="F9" s="7">
        <v>412</v>
      </c>
      <c r="H9" s="6">
        <v>10.1</v>
      </c>
      <c r="I9" s="7">
        <v>4049</v>
      </c>
      <c r="J9" s="7">
        <v>401</v>
      </c>
      <c r="L9" s="6">
        <v>10.39</v>
      </c>
      <c r="M9" s="7">
        <v>3976</v>
      </c>
      <c r="N9" s="7">
        <v>383</v>
      </c>
      <c r="P9" s="6">
        <v>9.66</v>
      </c>
      <c r="Q9" s="7">
        <v>3663</v>
      </c>
      <c r="R9" s="7">
        <v>379</v>
      </c>
    </row>
    <row r="10" spans="3:18" ht="15" customHeight="1">
      <c r="C10" t="s">
        <v>10</v>
      </c>
      <c r="D10" s="6">
        <v>0.3</v>
      </c>
      <c r="E10">
        <v>25</v>
      </c>
      <c r="F10">
        <v>84</v>
      </c>
      <c r="H10" s="6">
        <v>0.74</v>
      </c>
      <c r="I10" s="7">
        <v>64</v>
      </c>
      <c r="J10" s="7">
        <v>87</v>
      </c>
      <c r="L10" s="6">
        <v>0.96</v>
      </c>
      <c r="M10" s="7">
        <v>117</v>
      </c>
      <c r="N10" s="7">
        <v>122</v>
      </c>
      <c r="P10" s="6">
        <v>0.51</v>
      </c>
      <c r="Q10" s="7">
        <v>88</v>
      </c>
      <c r="R10" s="7">
        <v>173</v>
      </c>
    </row>
    <row r="11" spans="3:18" ht="15" customHeight="1">
      <c r="C11" t="s">
        <v>11</v>
      </c>
      <c r="D11" s="6">
        <v>0.15</v>
      </c>
      <c r="E11" s="7">
        <v>42</v>
      </c>
      <c r="F11" s="8">
        <v>281</v>
      </c>
      <c r="H11" s="6">
        <v>1.65</v>
      </c>
      <c r="I11" s="7">
        <v>164</v>
      </c>
      <c r="J11" s="7">
        <v>100</v>
      </c>
      <c r="L11" s="6">
        <v>1.35</v>
      </c>
      <c r="M11" s="7">
        <v>230</v>
      </c>
      <c r="N11" s="7">
        <v>170</v>
      </c>
      <c r="P11" s="6">
        <v>1.05</v>
      </c>
      <c r="Q11" s="7">
        <v>191</v>
      </c>
      <c r="R11" s="7">
        <v>182</v>
      </c>
    </row>
    <row r="12" spans="3:18" ht="15" customHeight="1">
      <c r="C12" t="s">
        <v>12</v>
      </c>
      <c r="D12" s="6">
        <v>1.05</v>
      </c>
      <c r="E12" s="7">
        <v>157</v>
      </c>
      <c r="F12" s="8">
        <v>149</v>
      </c>
      <c r="H12" s="6">
        <v>3.26</v>
      </c>
      <c r="I12" s="7">
        <v>1108</v>
      </c>
      <c r="J12" s="7">
        <v>340</v>
      </c>
      <c r="L12" s="6">
        <v>3.03</v>
      </c>
      <c r="M12" s="7">
        <v>1074</v>
      </c>
      <c r="N12" s="7">
        <v>354</v>
      </c>
      <c r="P12" s="6">
        <v>3.03</v>
      </c>
      <c r="Q12" s="7">
        <v>1250</v>
      </c>
      <c r="R12" s="7">
        <v>412</v>
      </c>
    </row>
    <row r="13" spans="3:18" ht="15" customHeight="1">
      <c r="C13" t="s">
        <v>13</v>
      </c>
      <c r="D13" s="6">
        <v>0.65</v>
      </c>
      <c r="E13">
        <v>267</v>
      </c>
      <c r="F13">
        <v>410</v>
      </c>
      <c r="H13" s="6">
        <v>1.1</v>
      </c>
      <c r="I13" s="7">
        <v>566</v>
      </c>
      <c r="J13" s="7">
        <v>515</v>
      </c>
      <c r="L13" s="6">
        <v>1.16</v>
      </c>
      <c r="M13" s="7">
        <v>478</v>
      </c>
      <c r="N13" s="7">
        <v>414</v>
      </c>
      <c r="P13" s="6">
        <v>0.99</v>
      </c>
      <c r="Q13" s="7">
        <v>393</v>
      </c>
      <c r="R13" s="7">
        <v>397</v>
      </c>
    </row>
    <row r="14" spans="3:18" ht="15" customHeight="1">
      <c r="C14" t="s">
        <v>14</v>
      </c>
      <c r="D14" s="6">
        <v>0</v>
      </c>
      <c r="E14">
        <v>0</v>
      </c>
      <c r="F14" s="1" t="s">
        <v>15</v>
      </c>
      <c r="H14" s="6">
        <v>0</v>
      </c>
      <c r="I14">
        <v>0</v>
      </c>
      <c r="J14" s="1" t="s">
        <v>15</v>
      </c>
      <c r="L14" s="6">
        <v>0.2</v>
      </c>
      <c r="M14" s="7">
        <v>84</v>
      </c>
      <c r="N14" s="7">
        <v>420</v>
      </c>
      <c r="P14" s="6">
        <v>0.2</v>
      </c>
      <c r="Q14" s="7">
        <v>78</v>
      </c>
      <c r="R14" s="7">
        <v>390</v>
      </c>
    </row>
    <row r="15" spans="3:18" ht="15" customHeight="1">
      <c r="C15" t="s">
        <v>16</v>
      </c>
      <c r="D15" s="6">
        <v>15.22</v>
      </c>
      <c r="E15" s="7">
        <v>6073</v>
      </c>
      <c r="F15" s="8">
        <v>399</v>
      </c>
      <c r="H15" s="6">
        <v>22.08</v>
      </c>
      <c r="I15" s="7">
        <v>8542</v>
      </c>
      <c r="J15" s="7">
        <v>387</v>
      </c>
      <c r="L15" s="6">
        <v>22.32</v>
      </c>
      <c r="M15" s="7">
        <v>8325</v>
      </c>
      <c r="N15" s="7">
        <v>373</v>
      </c>
      <c r="P15" s="6">
        <v>21.07</v>
      </c>
      <c r="Q15" s="7">
        <v>8246</v>
      </c>
      <c r="R15" s="7">
        <v>391</v>
      </c>
    </row>
    <row r="16" ht="15" customHeight="1">
      <c r="D16" s="6"/>
    </row>
    <row r="17" spans="2:18" ht="15" customHeight="1">
      <c r="B17" t="s">
        <v>17</v>
      </c>
      <c r="C17" t="s">
        <v>18</v>
      </c>
      <c r="D17" s="6">
        <v>0.2</v>
      </c>
      <c r="E17" s="7">
        <v>154</v>
      </c>
      <c r="F17" s="8">
        <v>771</v>
      </c>
      <c r="H17" s="6">
        <v>0.2</v>
      </c>
      <c r="I17" s="7">
        <v>183</v>
      </c>
      <c r="J17" s="7">
        <v>915</v>
      </c>
      <c r="L17" s="6">
        <v>0.2</v>
      </c>
      <c r="M17" s="7">
        <v>96</v>
      </c>
      <c r="N17" s="7">
        <v>480</v>
      </c>
      <c r="P17" s="6">
        <v>0.2</v>
      </c>
      <c r="Q17" s="7">
        <v>111</v>
      </c>
      <c r="R17" s="7">
        <v>555</v>
      </c>
    </row>
    <row r="18" spans="2:18" ht="15" customHeight="1">
      <c r="B18" t="s">
        <v>19</v>
      </c>
      <c r="C18" t="s">
        <v>20</v>
      </c>
      <c r="D18" s="6">
        <v>3.32</v>
      </c>
      <c r="E18" s="7">
        <v>1941</v>
      </c>
      <c r="F18" s="8">
        <v>585</v>
      </c>
      <c r="H18" s="6">
        <v>7.21</v>
      </c>
      <c r="I18" s="7">
        <v>5124</v>
      </c>
      <c r="J18" s="7">
        <v>710</v>
      </c>
      <c r="L18" s="6">
        <v>7.91</v>
      </c>
      <c r="M18" s="7">
        <v>4859</v>
      </c>
      <c r="N18" s="7">
        <v>614</v>
      </c>
      <c r="P18" s="6">
        <v>6.91</v>
      </c>
      <c r="Q18" s="7">
        <v>4663</v>
      </c>
      <c r="R18" s="7">
        <v>675</v>
      </c>
    </row>
    <row r="19" spans="3:18" ht="15" customHeight="1">
      <c r="C19" t="s">
        <v>21</v>
      </c>
      <c r="D19" s="6">
        <v>0</v>
      </c>
      <c r="E19">
        <v>0</v>
      </c>
      <c r="F19" s="1" t="s">
        <v>15</v>
      </c>
      <c r="H19" s="6">
        <v>1.02</v>
      </c>
      <c r="I19" s="7">
        <v>330</v>
      </c>
      <c r="J19" s="7">
        <v>324</v>
      </c>
      <c r="L19" s="6">
        <v>1.2</v>
      </c>
      <c r="M19" s="7">
        <v>426</v>
      </c>
      <c r="N19" s="7">
        <v>356</v>
      </c>
      <c r="P19" s="6">
        <v>1.43</v>
      </c>
      <c r="Q19" s="7">
        <v>841</v>
      </c>
      <c r="R19" s="7">
        <v>588</v>
      </c>
    </row>
    <row r="20" spans="3:18" ht="15" customHeight="1">
      <c r="C20" t="s">
        <v>22</v>
      </c>
      <c r="D20" s="6">
        <v>0</v>
      </c>
      <c r="E20">
        <v>0</v>
      </c>
      <c r="F20" s="1" t="s">
        <v>15</v>
      </c>
      <c r="H20" s="6">
        <v>1.99</v>
      </c>
      <c r="I20" s="7">
        <v>699</v>
      </c>
      <c r="J20" s="7">
        <v>352</v>
      </c>
      <c r="L20" s="6">
        <v>1.84</v>
      </c>
      <c r="M20" s="7">
        <v>830</v>
      </c>
      <c r="N20" s="7">
        <v>450</v>
      </c>
      <c r="P20" s="6">
        <v>2.16</v>
      </c>
      <c r="Q20" s="7">
        <v>781</v>
      </c>
      <c r="R20" s="7">
        <v>361</v>
      </c>
    </row>
    <row r="21" spans="3:18" ht="15" customHeight="1">
      <c r="C21" t="s">
        <v>23</v>
      </c>
      <c r="D21" s="6">
        <v>1.61</v>
      </c>
      <c r="E21" s="7">
        <v>614</v>
      </c>
      <c r="F21" s="7">
        <v>381</v>
      </c>
      <c r="H21" s="6">
        <v>4.65</v>
      </c>
      <c r="I21" s="7">
        <v>1789</v>
      </c>
      <c r="J21" s="7">
        <v>385</v>
      </c>
      <c r="L21" s="6">
        <v>5.04</v>
      </c>
      <c r="M21" s="7">
        <v>1742</v>
      </c>
      <c r="N21" s="7">
        <v>346</v>
      </c>
      <c r="P21" s="6">
        <v>4.3</v>
      </c>
      <c r="Q21" s="7">
        <v>1321</v>
      </c>
      <c r="R21" s="7">
        <v>307</v>
      </c>
    </row>
    <row r="22" spans="3:18" ht="15" customHeight="1">
      <c r="C22" t="s">
        <v>24</v>
      </c>
      <c r="D22" s="6">
        <v>0.83</v>
      </c>
      <c r="E22" s="7">
        <v>477</v>
      </c>
      <c r="F22" s="8">
        <v>573</v>
      </c>
      <c r="H22" s="6">
        <v>1.06</v>
      </c>
      <c r="I22" s="7">
        <v>1602</v>
      </c>
      <c r="J22" s="7">
        <v>1519</v>
      </c>
      <c r="L22" s="6">
        <v>0.89</v>
      </c>
      <c r="M22" s="7">
        <v>363</v>
      </c>
      <c r="N22" s="7">
        <v>408</v>
      </c>
      <c r="P22" s="6">
        <v>0.89</v>
      </c>
      <c r="Q22" s="7">
        <v>371</v>
      </c>
      <c r="R22" s="7">
        <v>417</v>
      </c>
    </row>
    <row r="23" spans="3:18" ht="15" customHeight="1">
      <c r="C23" t="s">
        <v>25</v>
      </c>
      <c r="D23" s="6">
        <v>0.86</v>
      </c>
      <c r="E23" s="7">
        <v>443</v>
      </c>
      <c r="F23" s="8">
        <v>514</v>
      </c>
      <c r="H23" s="6">
        <v>0.39</v>
      </c>
      <c r="I23" s="7">
        <v>273</v>
      </c>
      <c r="J23" s="7">
        <v>704</v>
      </c>
      <c r="L23" s="6">
        <v>0.78</v>
      </c>
      <c r="M23" s="7">
        <v>558</v>
      </c>
      <c r="N23" s="7">
        <v>719</v>
      </c>
      <c r="P23" s="6">
        <v>0.37</v>
      </c>
      <c r="Q23" s="7">
        <v>272</v>
      </c>
      <c r="R23" s="7">
        <v>733</v>
      </c>
    </row>
    <row r="24" spans="3:18" ht="15" customHeight="1">
      <c r="C24" t="s">
        <v>26</v>
      </c>
      <c r="D24" s="6">
        <v>0.81</v>
      </c>
      <c r="E24" s="7">
        <v>462</v>
      </c>
      <c r="F24" s="8">
        <v>570</v>
      </c>
      <c r="H24" s="6">
        <v>1.82</v>
      </c>
      <c r="I24" s="7">
        <v>1001</v>
      </c>
      <c r="J24" s="7">
        <v>550</v>
      </c>
      <c r="L24" s="6">
        <v>1.61</v>
      </c>
      <c r="M24" s="7">
        <v>782</v>
      </c>
      <c r="N24" s="7">
        <v>486</v>
      </c>
      <c r="P24" s="6">
        <v>1.41</v>
      </c>
      <c r="Q24" s="7">
        <v>828</v>
      </c>
      <c r="R24" s="7">
        <v>587</v>
      </c>
    </row>
    <row r="25" spans="3:18" ht="15" customHeight="1">
      <c r="C25" t="s">
        <v>27</v>
      </c>
      <c r="D25" s="6">
        <v>0.95</v>
      </c>
      <c r="E25" s="7">
        <v>391</v>
      </c>
      <c r="F25" s="8">
        <v>413</v>
      </c>
      <c r="H25" s="6">
        <v>2.87</v>
      </c>
      <c r="I25" s="7">
        <v>1818</v>
      </c>
      <c r="J25" s="7">
        <v>633</v>
      </c>
      <c r="L25" s="6">
        <v>2.71</v>
      </c>
      <c r="M25" s="7">
        <v>1807</v>
      </c>
      <c r="N25" s="7">
        <v>667</v>
      </c>
      <c r="P25" s="6">
        <v>2.46</v>
      </c>
      <c r="Q25" s="7">
        <v>1369</v>
      </c>
      <c r="R25" s="7">
        <v>557</v>
      </c>
    </row>
    <row r="26" spans="3:18" ht="15" customHeight="1">
      <c r="C26" t="s">
        <v>28</v>
      </c>
      <c r="D26" s="6">
        <v>0</v>
      </c>
      <c r="E26">
        <v>0</v>
      </c>
      <c r="F26" s="1" t="s">
        <v>15</v>
      </c>
      <c r="H26" s="6">
        <v>1.29</v>
      </c>
      <c r="I26" s="7">
        <v>694</v>
      </c>
      <c r="J26" s="7">
        <v>540</v>
      </c>
      <c r="L26" s="6">
        <v>1.53</v>
      </c>
      <c r="M26" s="7">
        <v>525</v>
      </c>
      <c r="N26" s="7">
        <v>343</v>
      </c>
      <c r="P26" s="6">
        <v>0.98</v>
      </c>
      <c r="Q26" s="7">
        <v>485</v>
      </c>
      <c r="R26" s="7">
        <v>497</v>
      </c>
    </row>
    <row r="27" spans="3:18" ht="15" customHeight="1">
      <c r="C27" t="s">
        <v>29</v>
      </c>
      <c r="D27" s="6">
        <v>4.38</v>
      </c>
      <c r="E27" s="7">
        <v>2581</v>
      </c>
      <c r="F27" s="7">
        <v>589</v>
      </c>
      <c r="H27" s="6">
        <v>4.38</v>
      </c>
      <c r="I27" s="7">
        <v>4804</v>
      </c>
      <c r="J27" s="7">
        <v>1096</v>
      </c>
      <c r="L27" s="6">
        <v>4.38</v>
      </c>
      <c r="M27" s="7">
        <v>2294</v>
      </c>
      <c r="N27" s="7">
        <v>523</v>
      </c>
      <c r="P27" s="6">
        <v>4.38</v>
      </c>
      <c r="Q27" s="7">
        <v>2633</v>
      </c>
      <c r="R27" s="7">
        <v>601</v>
      </c>
    </row>
    <row r="28" spans="3:18" ht="15" customHeight="1">
      <c r="C28" t="s">
        <v>30</v>
      </c>
      <c r="D28" s="6">
        <v>2.04</v>
      </c>
      <c r="E28" s="7">
        <v>1053</v>
      </c>
      <c r="F28" s="8">
        <v>516</v>
      </c>
      <c r="H28" s="6">
        <v>1.7</v>
      </c>
      <c r="I28" s="7">
        <v>979</v>
      </c>
      <c r="J28" s="7">
        <v>576</v>
      </c>
      <c r="L28" s="6">
        <v>1.51</v>
      </c>
      <c r="M28" s="7">
        <v>895</v>
      </c>
      <c r="N28" s="7">
        <v>593</v>
      </c>
      <c r="P28" s="6">
        <v>1.8</v>
      </c>
      <c r="Q28" s="7">
        <v>869</v>
      </c>
      <c r="R28" s="7">
        <v>483</v>
      </c>
    </row>
    <row r="29" spans="3:18" ht="15" customHeight="1">
      <c r="C29" t="s">
        <v>32</v>
      </c>
      <c r="D29" s="6">
        <v>2.25</v>
      </c>
      <c r="E29" s="7">
        <v>1767</v>
      </c>
      <c r="F29" s="8">
        <v>784</v>
      </c>
      <c r="H29" s="6">
        <v>3.02</v>
      </c>
      <c r="I29" s="7">
        <v>1784</v>
      </c>
      <c r="J29" s="7">
        <v>591</v>
      </c>
      <c r="L29" s="6">
        <v>3.52</v>
      </c>
      <c r="M29" s="7">
        <v>1846</v>
      </c>
      <c r="N29" s="7">
        <v>524</v>
      </c>
      <c r="P29" s="6">
        <v>3.2</v>
      </c>
      <c r="Q29" s="7">
        <v>1845</v>
      </c>
      <c r="R29" s="7">
        <v>576</v>
      </c>
    </row>
    <row r="30" spans="3:18" ht="15" customHeight="1">
      <c r="C30" t="s">
        <v>33</v>
      </c>
      <c r="D30" s="6">
        <v>0.9</v>
      </c>
      <c r="E30" s="7">
        <v>310</v>
      </c>
      <c r="F30">
        <v>346</v>
      </c>
      <c r="H30" s="6">
        <v>2.35</v>
      </c>
      <c r="I30" s="7">
        <v>895</v>
      </c>
      <c r="J30" s="7">
        <v>380</v>
      </c>
      <c r="L30" s="6">
        <v>2.25</v>
      </c>
      <c r="M30" s="7">
        <v>852</v>
      </c>
      <c r="N30" s="7">
        <v>378</v>
      </c>
      <c r="P30" s="6">
        <v>2.33</v>
      </c>
      <c r="Q30" s="7">
        <v>864</v>
      </c>
      <c r="R30" s="7">
        <v>371</v>
      </c>
    </row>
    <row r="31" spans="3:18" ht="15" customHeight="1">
      <c r="C31" t="s">
        <v>34</v>
      </c>
      <c r="D31" s="6">
        <v>0.11</v>
      </c>
      <c r="E31">
        <v>60</v>
      </c>
      <c r="F31">
        <v>568</v>
      </c>
      <c r="H31" s="6">
        <v>2.64</v>
      </c>
      <c r="I31" s="7">
        <v>1669</v>
      </c>
      <c r="J31" s="7">
        <v>632</v>
      </c>
      <c r="L31" s="6">
        <v>2.3</v>
      </c>
      <c r="M31" s="7">
        <v>1513</v>
      </c>
      <c r="N31" s="7">
        <v>657</v>
      </c>
      <c r="P31" s="6">
        <v>2.6</v>
      </c>
      <c r="Q31" s="7">
        <v>2174</v>
      </c>
      <c r="R31" s="7">
        <v>836</v>
      </c>
    </row>
    <row r="32" spans="3:18" ht="15" customHeight="1">
      <c r="C32" t="s">
        <v>16</v>
      </c>
      <c r="D32" s="6">
        <v>18.26</v>
      </c>
      <c r="E32" s="7">
        <v>10253</v>
      </c>
      <c r="F32" s="8">
        <v>562</v>
      </c>
      <c r="H32" s="6">
        <v>36.57</v>
      </c>
      <c r="I32" s="7">
        <v>23643</v>
      </c>
      <c r="J32" s="7">
        <v>646</v>
      </c>
      <c r="L32" s="6">
        <v>37.67</v>
      </c>
      <c r="M32" s="7">
        <v>19386</v>
      </c>
      <c r="N32" s="7">
        <v>515</v>
      </c>
      <c r="P32" s="6">
        <v>35.42</v>
      </c>
      <c r="Q32" s="7">
        <v>19427</v>
      </c>
      <c r="R32" s="7">
        <v>549</v>
      </c>
    </row>
    <row r="33" ht="15" customHeight="1">
      <c r="D33" s="6"/>
    </row>
    <row r="34" spans="2:18" ht="15" customHeight="1">
      <c r="B34" t="s">
        <v>35</v>
      </c>
      <c r="C34" t="s">
        <v>36</v>
      </c>
      <c r="D34" s="6">
        <v>0.67</v>
      </c>
      <c r="E34" s="7">
        <v>247</v>
      </c>
      <c r="F34" s="8">
        <v>371</v>
      </c>
      <c r="H34" s="6">
        <v>5.14</v>
      </c>
      <c r="I34" s="7">
        <v>2133</v>
      </c>
      <c r="J34" s="7">
        <v>415</v>
      </c>
      <c r="L34" s="6">
        <v>4.31</v>
      </c>
      <c r="M34" s="7">
        <v>2139</v>
      </c>
      <c r="N34" s="7">
        <v>497</v>
      </c>
      <c r="P34" s="6">
        <v>4.94</v>
      </c>
      <c r="Q34" s="7">
        <v>2234</v>
      </c>
      <c r="R34" s="7">
        <v>452</v>
      </c>
    </row>
    <row r="35" spans="2:18" ht="15" customHeight="1">
      <c r="B35" t="s">
        <v>37</v>
      </c>
      <c r="C35" t="s">
        <v>38</v>
      </c>
      <c r="D35" s="6">
        <v>0</v>
      </c>
      <c r="E35">
        <v>0</v>
      </c>
      <c r="F35" s="1" t="s">
        <v>15</v>
      </c>
      <c r="H35" s="6">
        <v>0</v>
      </c>
      <c r="I35">
        <v>0</v>
      </c>
      <c r="J35" s="1" t="s">
        <v>15</v>
      </c>
      <c r="L35" s="6">
        <v>0</v>
      </c>
      <c r="M35" s="7">
        <v>76</v>
      </c>
      <c r="N35" s="1" t="s">
        <v>15</v>
      </c>
      <c r="P35" s="6">
        <v>0</v>
      </c>
      <c r="Q35">
        <v>0</v>
      </c>
      <c r="R35" s="1" t="s">
        <v>15</v>
      </c>
    </row>
    <row r="36" spans="3:18" ht="15" customHeight="1">
      <c r="C36" t="s">
        <v>39</v>
      </c>
      <c r="D36" s="6">
        <v>0.6</v>
      </c>
      <c r="E36" s="7">
        <v>266</v>
      </c>
      <c r="F36" s="8">
        <v>444</v>
      </c>
      <c r="H36" s="6">
        <v>2.1</v>
      </c>
      <c r="I36" s="7">
        <v>1119</v>
      </c>
      <c r="J36" s="7">
        <v>533</v>
      </c>
      <c r="L36" s="6">
        <v>1.94</v>
      </c>
      <c r="M36" s="7">
        <v>1027</v>
      </c>
      <c r="N36" s="7">
        <v>528</v>
      </c>
      <c r="P36" s="6">
        <v>1.57</v>
      </c>
      <c r="Q36" s="7">
        <v>709</v>
      </c>
      <c r="R36" s="7">
        <v>453</v>
      </c>
    </row>
    <row r="37" spans="3:18" ht="15" customHeight="1">
      <c r="C37" t="s">
        <v>40</v>
      </c>
      <c r="D37" s="6">
        <v>0</v>
      </c>
      <c r="E37">
        <v>0</v>
      </c>
      <c r="F37" s="1" t="s">
        <v>15</v>
      </c>
      <c r="H37" s="6">
        <v>0</v>
      </c>
      <c r="I37" s="7">
        <v>52</v>
      </c>
      <c r="J37" s="1" t="s">
        <v>15</v>
      </c>
      <c r="L37" s="6">
        <v>0</v>
      </c>
      <c r="M37" s="7">
        <v>24</v>
      </c>
      <c r="N37" s="1" t="s">
        <v>15</v>
      </c>
      <c r="P37" s="6">
        <v>0</v>
      </c>
      <c r="Q37" s="7">
        <v>8</v>
      </c>
      <c r="R37" s="1" t="s">
        <v>15</v>
      </c>
    </row>
    <row r="38" spans="3:18" ht="15" customHeight="1">
      <c r="C38" t="s">
        <v>41</v>
      </c>
      <c r="D38" s="6">
        <v>0.8</v>
      </c>
      <c r="E38" s="7">
        <v>237</v>
      </c>
      <c r="F38" s="8">
        <v>296</v>
      </c>
      <c r="H38" s="6">
        <v>2.74</v>
      </c>
      <c r="I38" s="7">
        <v>1504</v>
      </c>
      <c r="J38" s="7">
        <v>548</v>
      </c>
      <c r="L38" s="6">
        <v>2.96</v>
      </c>
      <c r="M38" s="7">
        <v>1340</v>
      </c>
      <c r="N38" s="7">
        <v>452</v>
      </c>
      <c r="P38" s="6">
        <v>2.74</v>
      </c>
      <c r="Q38" s="7">
        <v>1195</v>
      </c>
      <c r="R38" s="7">
        <v>436</v>
      </c>
    </row>
    <row r="39" spans="3:18" ht="15" customHeight="1">
      <c r="C39" t="s">
        <v>42</v>
      </c>
      <c r="D39" s="6">
        <v>0.22</v>
      </c>
      <c r="E39" s="7">
        <v>94</v>
      </c>
      <c r="F39" s="7">
        <v>435</v>
      </c>
      <c r="H39" s="6">
        <v>1.07</v>
      </c>
      <c r="I39" s="7">
        <v>626</v>
      </c>
      <c r="J39" s="7">
        <v>587</v>
      </c>
      <c r="L39" s="6">
        <v>1.37</v>
      </c>
      <c r="M39" s="7">
        <v>503</v>
      </c>
      <c r="N39" s="7">
        <v>368</v>
      </c>
      <c r="P39" s="6">
        <v>1.25</v>
      </c>
      <c r="Q39" s="7">
        <v>565</v>
      </c>
      <c r="R39" s="7">
        <v>453</v>
      </c>
    </row>
    <row r="40" spans="3:18" ht="15" customHeight="1">
      <c r="C40" t="s">
        <v>43</v>
      </c>
      <c r="D40" s="6">
        <v>1</v>
      </c>
      <c r="E40" s="7">
        <v>835</v>
      </c>
      <c r="F40" s="8">
        <v>836</v>
      </c>
      <c r="H40" s="6">
        <v>3</v>
      </c>
      <c r="I40" s="7">
        <v>2150</v>
      </c>
      <c r="J40" s="7">
        <v>717</v>
      </c>
      <c r="L40" s="6">
        <v>3</v>
      </c>
      <c r="M40" s="7">
        <v>2127</v>
      </c>
      <c r="N40" s="7">
        <v>710</v>
      </c>
      <c r="P40" s="6">
        <v>2.66</v>
      </c>
      <c r="Q40" s="7">
        <v>2310</v>
      </c>
      <c r="R40" s="7">
        <v>867</v>
      </c>
    </row>
    <row r="41" spans="3:18" ht="15" customHeight="1">
      <c r="C41" t="s">
        <v>44</v>
      </c>
      <c r="D41" s="6">
        <v>0</v>
      </c>
      <c r="E41">
        <v>0</v>
      </c>
      <c r="F41" s="1" t="s">
        <v>15</v>
      </c>
      <c r="H41" s="6">
        <v>0</v>
      </c>
      <c r="I41">
        <v>0</v>
      </c>
      <c r="J41" s="1" t="s">
        <v>15</v>
      </c>
      <c r="L41" s="6">
        <v>0</v>
      </c>
      <c r="M41">
        <v>0</v>
      </c>
      <c r="N41" s="1" t="s">
        <v>15</v>
      </c>
      <c r="P41" s="6">
        <v>0</v>
      </c>
      <c r="Q41">
        <v>0</v>
      </c>
      <c r="R41" s="1" t="s">
        <v>15</v>
      </c>
    </row>
    <row r="42" spans="3:18" ht="15" customHeight="1">
      <c r="C42" t="s">
        <v>45</v>
      </c>
      <c r="D42" s="6">
        <v>0.6</v>
      </c>
      <c r="E42" s="7">
        <v>169</v>
      </c>
      <c r="F42" s="7">
        <v>281</v>
      </c>
      <c r="H42" s="6">
        <v>1.5</v>
      </c>
      <c r="I42" s="7">
        <v>584</v>
      </c>
      <c r="J42" s="7">
        <v>389</v>
      </c>
      <c r="L42" s="6">
        <v>1.27</v>
      </c>
      <c r="M42" s="7">
        <v>378</v>
      </c>
      <c r="N42" s="7">
        <v>298</v>
      </c>
      <c r="P42" s="6">
        <v>1.2</v>
      </c>
      <c r="Q42" s="7">
        <v>460</v>
      </c>
      <c r="R42" s="7">
        <v>383</v>
      </c>
    </row>
    <row r="43" spans="3:18" ht="15" customHeight="1">
      <c r="C43" t="s">
        <v>46</v>
      </c>
      <c r="D43" s="6">
        <v>3.07</v>
      </c>
      <c r="E43" s="7">
        <v>1528</v>
      </c>
      <c r="F43" s="7">
        <v>499</v>
      </c>
      <c r="H43" s="6">
        <v>7.23</v>
      </c>
      <c r="I43" s="7">
        <v>3591</v>
      </c>
      <c r="J43" s="7">
        <v>497</v>
      </c>
      <c r="L43" s="6">
        <v>7.76</v>
      </c>
      <c r="M43" s="7">
        <v>3672</v>
      </c>
      <c r="N43" s="7">
        <v>473</v>
      </c>
      <c r="P43" s="6">
        <v>5.06</v>
      </c>
      <c r="Q43" s="7">
        <v>2616</v>
      </c>
      <c r="R43" s="7">
        <v>517</v>
      </c>
    </row>
    <row r="44" spans="2:18" ht="15" customHeight="1">
      <c r="B44" t="s">
        <v>35</v>
      </c>
      <c r="C44" t="s">
        <v>47</v>
      </c>
      <c r="D44" s="6">
        <v>2.17</v>
      </c>
      <c r="E44" s="7">
        <v>870</v>
      </c>
      <c r="F44" s="7">
        <v>402</v>
      </c>
      <c r="H44" s="6">
        <v>4.46</v>
      </c>
      <c r="I44" s="7">
        <v>2513</v>
      </c>
      <c r="J44" s="7">
        <v>563</v>
      </c>
      <c r="L44" s="6">
        <v>4.46</v>
      </c>
      <c r="M44" s="7">
        <v>2132</v>
      </c>
      <c r="N44" s="7">
        <v>478</v>
      </c>
      <c r="P44" s="6">
        <v>4.13</v>
      </c>
      <c r="Q44" s="7">
        <v>2188</v>
      </c>
      <c r="R44" s="7">
        <v>530</v>
      </c>
    </row>
    <row r="45" spans="2:18" ht="15" customHeight="1">
      <c r="B45" t="s">
        <v>37</v>
      </c>
      <c r="C45" t="s">
        <v>48</v>
      </c>
      <c r="D45" s="6">
        <v>0.83</v>
      </c>
      <c r="E45" s="7">
        <v>545</v>
      </c>
      <c r="F45" s="7">
        <v>654</v>
      </c>
      <c r="H45" s="6">
        <v>3.3</v>
      </c>
      <c r="I45" s="7">
        <v>1677</v>
      </c>
      <c r="J45" s="7">
        <v>509</v>
      </c>
      <c r="L45" s="6">
        <v>3.26</v>
      </c>
      <c r="M45" s="7">
        <v>1676</v>
      </c>
      <c r="N45" s="7">
        <v>514</v>
      </c>
      <c r="P45" s="6">
        <v>3.56</v>
      </c>
      <c r="Q45" s="7">
        <v>1797</v>
      </c>
      <c r="R45" s="7">
        <v>504</v>
      </c>
    </row>
    <row r="46" spans="2:18" ht="15" customHeight="1">
      <c r="B46" t="s">
        <v>135</v>
      </c>
      <c r="C46" t="s">
        <v>49</v>
      </c>
      <c r="D46" s="6">
        <v>2.2</v>
      </c>
      <c r="E46" s="7">
        <v>1013</v>
      </c>
      <c r="F46" s="7">
        <v>461</v>
      </c>
      <c r="H46" s="6">
        <v>4.6</v>
      </c>
      <c r="I46" s="7">
        <v>3287</v>
      </c>
      <c r="J46" s="7">
        <v>715</v>
      </c>
      <c r="L46" s="6">
        <v>4.1</v>
      </c>
      <c r="M46" s="7">
        <v>2632</v>
      </c>
      <c r="N46" s="7">
        <v>642</v>
      </c>
      <c r="P46" s="6">
        <v>4.4</v>
      </c>
      <c r="Q46" s="7">
        <v>2146</v>
      </c>
      <c r="R46" s="7">
        <v>488</v>
      </c>
    </row>
    <row r="47" spans="3:18" ht="15" customHeight="1">
      <c r="C47" t="s">
        <v>50</v>
      </c>
      <c r="D47" s="6">
        <v>0.07</v>
      </c>
      <c r="E47" s="7">
        <v>14</v>
      </c>
      <c r="F47" s="8">
        <v>215</v>
      </c>
      <c r="H47" s="6">
        <v>0.8</v>
      </c>
      <c r="I47" s="7">
        <v>424</v>
      </c>
      <c r="J47" s="7">
        <v>529</v>
      </c>
      <c r="L47" s="6">
        <v>1.07</v>
      </c>
      <c r="M47" s="7">
        <v>320</v>
      </c>
      <c r="N47" s="7">
        <v>300</v>
      </c>
      <c r="P47" s="6">
        <v>1.07</v>
      </c>
      <c r="Q47" s="7">
        <v>332</v>
      </c>
      <c r="R47" s="7">
        <v>311</v>
      </c>
    </row>
    <row r="48" spans="3:18" ht="15" customHeight="1">
      <c r="C48" t="s">
        <v>51</v>
      </c>
      <c r="D48" s="6">
        <v>1.63</v>
      </c>
      <c r="E48" s="7">
        <v>915</v>
      </c>
      <c r="F48" s="7">
        <v>563</v>
      </c>
      <c r="H48" s="6">
        <v>0.43</v>
      </c>
      <c r="I48" s="7">
        <v>262</v>
      </c>
      <c r="J48" s="7">
        <v>606</v>
      </c>
      <c r="L48" s="6">
        <v>0</v>
      </c>
      <c r="M48" s="7">
        <v>296</v>
      </c>
      <c r="N48" s="1" t="s">
        <v>15</v>
      </c>
      <c r="P48" s="6">
        <v>0.58</v>
      </c>
      <c r="Q48" s="7">
        <v>419</v>
      </c>
      <c r="R48" s="7">
        <v>721</v>
      </c>
    </row>
    <row r="49" spans="3:18" ht="15" customHeight="1">
      <c r="C49" t="s">
        <v>52</v>
      </c>
      <c r="D49" s="6">
        <v>0.67</v>
      </c>
      <c r="E49" s="7">
        <v>252</v>
      </c>
      <c r="F49" s="8">
        <v>378</v>
      </c>
      <c r="H49" s="6">
        <v>3.13</v>
      </c>
      <c r="I49" s="7">
        <v>1486</v>
      </c>
      <c r="J49" s="7">
        <v>474</v>
      </c>
      <c r="L49" s="6">
        <v>3.2</v>
      </c>
      <c r="M49" s="7">
        <v>1501</v>
      </c>
      <c r="N49" s="7">
        <v>469</v>
      </c>
      <c r="P49" s="6">
        <v>3.2</v>
      </c>
      <c r="Q49" s="7">
        <v>1600</v>
      </c>
      <c r="R49" s="7">
        <v>500</v>
      </c>
    </row>
    <row r="50" spans="3:18" ht="15" customHeight="1">
      <c r="C50" t="s">
        <v>53</v>
      </c>
      <c r="D50" s="6">
        <v>0.78</v>
      </c>
      <c r="E50" s="7">
        <v>441</v>
      </c>
      <c r="F50" s="7">
        <v>568</v>
      </c>
      <c r="H50" s="6">
        <v>2.59</v>
      </c>
      <c r="I50" s="7">
        <v>1068</v>
      </c>
      <c r="J50" s="7">
        <v>413</v>
      </c>
      <c r="L50" s="6">
        <v>2.54</v>
      </c>
      <c r="M50" s="7">
        <v>1042</v>
      </c>
      <c r="N50" s="7">
        <v>409</v>
      </c>
      <c r="P50" s="6">
        <v>2.74</v>
      </c>
      <c r="Q50" s="7">
        <v>1096</v>
      </c>
      <c r="R50" s="7">
        <v>400</v>
      </c>
    </row>
    <row r="51" spans="3:18" ht="15" customHeight="1">
      <c r="C51" t="s">
        <v>54</v>
      </c>
      <c r="D51" s="6">
        <v>0.3</v>
      </c>
      <c r="E51" s="7">
        <v>111</v>
      </c>
      <c r="F51" s="7">
        <v>370</v>
      </c>
      <c r="H51" s="6">
        <v>0.6</v>
      </c>
      <c r="I51" s="7">
        <v>353</v>
      </c>
      <c r="J51" s="7">
        <v>588</v>
      </c>
      <c r="L51" s="6">
        <v>0.3</v>
      </c>
      <c r="M51" s="7">
        <v>100</v>
      </c>
      <c r="N51" s="7">
        <v>334</v>
      </c>
      <c r="P51" s="6">
        <v>0.9</v>
      </c>
      <c r="Q51" s="7">
        <v>244</v>
      </c>
      <c r="R51" s="7">
        <v>271</v>
      </c>
    </row>
    <row r="52" spans="3:18" ht="15" customHeight="1">
      <c r="C52" t="s">
        <v>16</v>
      </c>
      <c r="D52" s="6">
        <v>15.58</v>
      </c>
      <c r="E52" s="7">
        <v>7536</v>
      </c>
      <c r="F52">
        <v>484</v>
      </c>
      <c r="H52" s="6">
        <v>42.69</v>
      </c>
      <c r="I52" s="7">
        <v>22829</v>
      </c>
      <c r="J52" s="7">
        <v>535</v>
      </c>
      <c r="L52" s="6">
        <v>41.55</v>
      </c>
      <c r="M52" s="7">
        <v>20984</v>
      </c>
      <c r="N52" s="7">
        <v>505</v>
      </c>
      <c r="P52" s="6">
        <v>40.01</v>
      </c>
      <c r="Q52" s="7">
        <v>19921</v>
      </c>
      <c r="R52" s="7">
        <v>498</v>
      </c>
    </row>
    <row r="53" ht="15" customHeight="1">
      <c r="D53" s="6"/>
    </row>
    <row r="54" spans="2:18" ht="15" customHeight="1">
      <c r="B54" t="s">
        <v>55</v>
      </c>
      <c r="C54" t="s">
        <v>56</v>
      </c>
      <c r="D54" s="6">
        <v>0.18</v>
      </c>
      <c r="E54">
        <v>167</v>
      </c>
      <c r="F54">
        <v>910</v>
      </c>
      <c r="H54" s="6">
        <v>0.33</v>
      </c>
      <c r="I54" s="7">
        <v>47</v>
      </c>
      <c r="J54" s="7">
        <v>142</v>
      </c>
      <c r="L54" s="6">
        <v>0</v>
      </c>
      <c r="M54" s="7">
        <v>66</v>
      </c>
      <c r="N54" s="1" t="s">
        <v>15</v>
      </c>
      <c r="P54" s="6">
        <v>0.11</v>
      </c>
      <c r="Q54" s="7">
        <v>14</v>
      </c>
      <c r="R54" s="7">
        <v>125</v>
      </c>
    </row>
    <row r="55" spans="2:18" ht="15" customHeight="1">
      <c r="B55" t="s">
        <v>57</v>
      </c>
      <c r="C55" t="s">
        <v>58</v>
      </c>
      <c r="D55" s="6">
        <v>2.35</v>
      </c>
      <c r="E55" s="7">
        <v>1631</v>
      </c>
      <c r="F55">
        <v>695</v>
      </c>
      <c r="H55" s="6">
        <v>4.9</v>
      </c>
      <c r="I55" s="7">
        <v>3666</v>
      </c>
      <c r="J55" s="7">
        <v>748</v>
      </c>
      <c r="L55" s="6">
        <v>4.05</v>
      </c>
      <c r="M55" s="7">
        <v>2864</v>
      </c>
      <c r="N55" s="7">
        <v>708</v>
      </c>
      <c r="P55" s="6">
        <v>4.1</v>
      </c>
      <c r="Q55" s="7">
        <v>3059</v>
      </c>
      <c r="R55" s="7">
        <v>746</v>
      </c>
    </row>
    <row r="56" spans="3:18" ht="15" customHeight="1">
      <c r="C56" t="s">
        <v>59</v>
      </c>
      <c r="D56" s="6">
        <v>11.71</v>
      </c>
      <c r="E56" s="7">
        <v>9206</v>
      </c>
      <c r="F56" s="8">
        <v>786</v>
      </c>
      <c r="H56" s="6">
        <v>18.34</v>
      </c>
      <c r="I56" s="7">
        <v>14252</v>
      </c>
      <c r="J56" s="7">
        <v>777</v>
      </c>
      <c r="L56" s="6">
        <v>17.95</v>
      </c>
      <c r="M56" s="7">
        <v>12033</v>
      </c>
      <c r="N56" s="7">
        <v>670</v>
      </c>
      <c r="P56" s="6">
        <v>20.73</v>
      </c>
      <c r="Q56" s="7">
        <v>14284</v>
      </c>
      <c r="R56" s="7">
        <v>689</v>
      </c>
    </row>
    <row r="57" spans="3:18" ht="15" customHeight="1">
      <c r="C57" t="s">
        <v>60</v>
      </c>
      <c r="D57" s="6">
        <v>1.87</v>
      </c>
      <c r="E57" s="7">
        <v>880</v>
      </c>
      <c r="F57" s="7">
        <v>471</v>
      </c>
      <c r="H57" s="6">
        <v>6.22</v>
      </c>
      <c r="I57" s="7">
        <v>2896</v>
      </c>
      <c r="J57" s="7">
        <v>466</v>
      </c>
      <c r="L57" s="6">
        <v>5.68</v>
      </c>
      <c r="M57" s="7">
        <v>2821</v>
      </c>
      <c r="N57" s="7">
        <v>496</v>
      </c>
      <c r="P57" s="6">
        <v>6.06</v>
      </c>
      <c r="Q57" s="7">
        <v>2729</v>
      </c>
      <c r="R57" s="7">
        <v>450</v>
      </c>
    </row>
    <row r="58" spans="3:18" ht="15" customHeight="1">
      <c r="C58" t="s">
        <v>61</v>
      </c>
      <c r="D58" s="6">
        <v>2.27</v>
      </c>
      <c r="E58" s="7">
        <v>2830</v>
      </c>
      <c r="F58" s="8">
        <v>1246</v>
      </c>
      <c r="H58" s="6">
        <v>5.98</v>
      </c>
      <c r="I58" s="7">
        <v>5630</v>
      </c>
      <c r="J58" s="7">
        <v>942</v>
      </c>
      <c r="L58" s="6">
        <v>5.17</v>
      </c>
      <c r="M58" s="7">
        <v>4910</v>
      </c>
      <c r="N58" s="7">
        <v>950</v>
      </c>
      <c r="P58" s="6">
        <v>6.36</v>
      </c>
      <c r="Q58" s="7">
        <v>5777</v>
      </c>
      <c r="R58" s="7">
        <v>908</v>
      </c>
    </row>
    <row r="59" spans="3:18" ht="15" customHeight="1">
      <c r="C59" t="s">
        <v>62</v>
      </c>
      <c r="D59" s="6">
        <v>0.05</v>
      </c>
      <c r="E59" s="7">
        <v>9</v>
      </c>
      <c r="F59" s="8">
        <v>209</v>
      </c>
      <c r="H59" s="6">
        <v>4.23</v>
      </c>
      <c r="I59" s="7">
        <v>817</v>
      </c>
      <c r="J59" s="7">
        <v>193</v>
      </c>
      <c r="L59" s="6">
        <v>4.36</v>
      </c>
      <c r="M59" s="7">
        <v>715</v>
      </c>
      <c r="N59" s="7">
        <v>164</v>
      </c>
      <c r="P59" s="6">
        <v>0</v>
      </c>
      <c r="Q59">
        <v>0</v>
      </c>
      <c r="R59" s="1" t="s">
        <v>15</v>
      </c>
    </row>
    <row r="60" spans="3:18" ht="15" customHeight="1">
      <c r="C60" t="s">
        <v>16</v>
      </c>
      <c r="D60" s="6">
        <v>18.43</v>
      </c>
      <c r="E60" s="7">
        <v>14723</v>
      </c>
      <c r="F60" s="8">
        <v>799</v>
      </c>
      <c r="H60" s="6">
        <v>40</v>
      </c>
      <c r="I60" s="7">
        <v>27309</v>
      </c>
      <c r="J60" s="7">
        <v>683</v>
      </c>
      <c r="L60" s="6">
        <v>37.21</v>
      </c>
      <c r="M60" s="7">
        <v>23410</v>
      </c>
      <c r="N60" s="7">
        <v>629</v>
      </c>
      <c r="P60" s="6">
        <v>37.36</v>
      </c>
      <c r="Q60" s="7">
        <v>25863</v>
      </c>
      <c r="R60" s="7">
        <v>692</v>
      </c>
    </row>
    <row r="61" ht="15" customHeight="1">
      <c r="D61" s="6"/>
    </row>
    <row r="62" spans="2:18" ht="15" customHeight="1">
      <c r="B62" t="s">
        <v>63</v>
      </c>
      <c r="C62" t="s">
        <v>64</v>
      </c>
      <c r="D62" s="6">
        <v>0.267</v>
      </c>
      <c r="E62" s="7">
        <v>204</v>
      </c>
      <c r="F62" s="8">
        <v>763</v>
      </c>
      <c r="H62" s="6">
        <v>4.6362000000000005</v>
      </c>
      <c r="I62" s="7">
        <v>3323</v>
      </c>
      <c r="J62" s="8">
        <v>716.7507872826883</v>
      </c>
      <c r="L62" s="6">
        <v>5.0898</v>
      </c>
      <c r="M62" s="7">
        <v>3648</v>
      </c>
      <c r="N62" s="8">
        <v>716.7275727926441</v>
      </c>
      <c r="P62" s="6">
        <v>0.5105999999999999</v>
      </c>
      <c r="Q62" s="7">
        <v>366</v>
      </c>
      <c r="R62" s="8">
        <v>716.8037602820212</v>
      </c>
    </row>
    <row r="63" spans="2:18" ht="15" customHeight="1">
      <c r="B63" t="s">
        <v>65</v>
      </c>
      <c r="C63" t="s">
        <v>16</v>
      </c>
      <c r="D63" s="6">
        <v>0.267</v>
      </c>
      <c r="E63">
        <v>204</v>
      </c>
      <c r="F63" s="8">
        <v>763</v>
      </c>
      <c r="H63" s="6">
        <v>4.6362000000000005</v>
      </c>
      <c r="I63" s="7">
        <v>3323</v>
      </c>
      <c r="J63" s="8">
        <v>716.7507872826883</v>
      </c>
      <c r="L63" s="6">
        <v>5.0898</v>
      </c>
      <c r="M63" s="7">
        <v>3648</v>
      </c>
      <c r="N63" s="8">
        <v>716.7275727926441</v>
      </c>
      <c r="P63" s="6">
        <v>0.5105999999999999</v>
      </c>
      <c r="Q63" s="7">
        <v>366</v>
      </c>
      <c r="R63" s="8">
        <v>716.8037602820212</v>
      </c>
    </row>
    <row r="64" ht="15" customHeight="1">
      <c r="D64" s="6"/>
    </row>
    <row r="65" spans="2:18" ht="15" customHeight="1">
      <c r="B65" t="s">
        <v>66</v>
      </c>
      <c r="C65" t="s">
        <v>67</v>
      </c>
      <c r="D65" s="6"/>
      <c r="E65" s="7"/>
      <c r="F65" s="8"/>
      <c r="H65" s="6"/>
      <c r="I65" s="7"/>
      <c r="J65" s="7"/>
      <c r="L65" s="6">
        <v>0.42</v>
      </c>
      <c r="M65" s="7"/>
      <c r="N65" s="7"/>
      <c r="P65" s="6">
        <v>0.42</v>
      </c>
      <c r="Q65" s="7"/>
      <c r="R65" s="7"/>
    </row>
    <row r="66" spans="3:18" ht="15" customHeight="1">
      <c r="C66" t="s">
        <v>68</v>
      </c>
      <c r="D66" s="6"/>
      <c r="F66" s="8"/>
      <c r="H66" s="6">
        <v>0.75</v>
      </c>
      <c r="I66" s="7"/>
      <c r="J66" s="7"/>
      <c r="L66" s="6">
        <v>1.46</v>
      </c>
      <c r="M66" s="7"/>
      <c r="N66" s="7"/>
      <c r="P66" s="6">
        <v>1.13</v>
      </c>
      <c r="Q66" s="7"/>
      <c r="R66" s="7"/>
    </row>
    <row r="67" spans="3:18" ht="15" customHeight="1">
      <c r="C67" t="s">
        <v>69</v>
      </c>
      <c r="D67" s="6"/>
      <c r="H67" s="6"/>
      <c r="I67" s="7"/>
      <c r="J67" s="7"/>
      <c r="L67" s="6"/>
      <c r="M67" s="7"/>
      <c r="N67" s="7"/>
      <c r="P67" s="6"/>
      <c r="Q67" s="7"/>
      <c r="R67" s="7"/>
    </row>
    <row r="68" spans="3:18" ht="15" customHeight="1">
      <c r="C68" t="s">
        <v>71</v>
      </c>
      <c r="D68" s="6"/>
      <c r="F68" s="8"/>
      <c r="H68" s="6">
        <v>0.38</v>
      </c>
      <c r="I68" s="7"/>
      <c r="J68" s="7"/>
      <c r="L68" s="6">
        <v>0.38</v>
      </c>
      <c r="M68" s="7"/>
      <c r="N68" s="7"/>
      <c r="P68" s="6">
        <v>0.38</v>
      </c>
      <c r="Q68" s="7"/>
      <c r="R68" s="7"/>
    </row>
    <row r="69" spans="3:18" ht="15" customHeight="1">
      <c r="C69" t="s">
        <v>72</v>
      </c>
      <c r="D69" s="6"/>
      <c r="E69" s="7"/>
      <c r="F69" s="8"/>
      <c r="H69" s="6">
        <v>0.38</v>
      </c>
      <c r="I69" s="7"/>
      <c r="J69" s="7"/>
      <c r="L69" s="6">
        <v>0.38</v>
      </c>
      <c r="M69" s="7"/>
      <c r="N69" s="7"/>
      <c r="P69" s="6"/>
      <c r="Q69" s="7"/>
      <c r="R69" s="7"/>
    </row>
    <row r="70" spans="3:18" ht="15" customHeight="1">
      <c r="C70" t="s">
        <v>73</v>
      </c>
      <c r="D70" s="6"/>
      <c r="H70" s="6">
        <v>0.33</v>
      </c>
      <c r="I70" s="7"/>
      <c r="J70" s="7"/>
      <c r="L70" s="6"/>
      <c r="M70" s="7"/>
      <c r="N70" s="7"/>
      <c r="P70" s="6"/>
      <c r="Q70" s="7"/>
      <c r="R70" s="7"/>
    </row>
    <row r="71" spans="3:18" ht="15" customHeight="1">
      <c r="C71" t="s">
        <v>16</v>
      </c>
      <c r="D71" s="6">
        <v>0</v>
      </c>
      <c r="E71" s="7"/>
      <c r="F71" s="8"/>
      <c r="H71" s="6">
        <v>1.83</v>
      </c>
      <c r="I71" s="7"/>
      <c r="J71" s="7"/>
      <c r="L71" s="6">
        <v>2.62</v>
      </c>
      <c r="M71" s="7"/>
      <c r="N71" s="7"/>
      <c r="P71" s="6">
        <v>1.92</v>
      </c>
      <c r="Q71" s="7"/>
      <c r="R71" s="7"/>
    </row>
    <row r="72" ht="15" customHeight="1">
      <c r="D72" s="6"/>
    </row>
    <row r="73" spans="2:18" ht="15" customHeight="1">
      <c r="B73" t="s">
        <v>74</v>
      </c>
      <c r="C73" t="s">
        <v>75</v>
      </c>
      <c r="D73" s="6">
        <v>2.9</v>
      </c>
      <c r="E73" s="7">
        <v>1224</v>
      </c>
      <c r="F73">
        <v>422</v>
      </c>
      <c r="H73" s="6">
        <v>9.67</v>
      </c>
      <c r="I73" s="7">
        <v>4630</v>
      </c>
      <c r="J73" s="7">
        <v>479</v>
      </c>
      <c r="L73" s="6">
        <v>8.9</v>
      </c>
      <c r="M73" s="7">
        <v>3969</v>
      </c>
      <c r="N73" s="7">
        <v>446</v>
      </c>
      <c r="P73" s="6">
        <v>8.48</v>
      </c>
      <c r="Q73" s="7">
        <v>3597</v>
      </c>
      <c r="R73" s="7">
        <v>424</v>
      </c>
    </row>
    <row r="74" spans="2:18" ht="15" customHeight="1">
      <c r="B74" t="s">
        <v>76</v>
      </c>
      <c r="C74" t="s">
        <v>77</v>
      </c>
      <c r="D74" s="6">
        <v>4.06</v>
      </c>
      <c r="E74" s="7">
        <v>3691</v>
      </c>
      <c r="F74" s="7">
        <v>909</v>
      </c>
      <c r="H74" s="6">
        <v>7.07</v>
      </c>
      <c r="I74" s="7">
        <v>3347</v>
      </c>
      <c r="J74" s="7">
        <v>474</v>
      </c>
      <c r="L74" s="6">
        <v>6.4</v>
      </c>
      <c r="M74" s="7">
        <v>2670</v>
      </c>
      <c r="N74" s="7">
        <v>417</v>
      </c>
      <c r="P74" s="6">
        <v>6.7</v>
      </c>
      <c r="Q74" s="7">
        <v>3487</v>
      </c>
      <c r="R74" s="7">
        <v>520</v>
      </c>
    </row>
    <row r="75" spans="3:18" ht="15" customHeight="1">
      <c r="C75" t="s">
        <v>78</v>
      </c>
      <c r="D75" s="6">
        <v>0.61</v>
      </c>
      <c r="E75" s="7">
        <v>577</v>
      </c>
      <c r="F75" s="7">
        <v>951</v>
      </c>
      <c r="H75" s="6">
        <v>0.94</v>
      </c>
      <c r="I75" s="7">
        <v>950</v>
      </c>
      <c r="J75" s="7">
        <v>1012</v>
      </c>
      <c r="L75" s="6">
        <v>0.94</v>
      </c>
      <c r="M75" s="7">
        <v>798</v>
      </c>
      <c r="N75" s="7">
        <v>850</v>
      </c>
      <c r="P75" s="6">
        <v>0.94</v>
      </c>
      <c r="Q75" s="7">
        <v>353</v>
      </c>
      <c r="R75" s="7">
        <v>376</v>
      </c>
    </row>
    <row r="76" spans="3:18" ht="15" customHeight="1">
      <c r="C76" t="s">
        <v>79</v>
      </c>
      <c r="D76" s="6">
        <v>0</v>
      </c>
      <c r="E76">
        <v>101</v>
      </c>
      <c r="F76" s="1" t="s">
        <v>15</v>
      </c>
      <c r="H76" s="6">
        <v>0</v>
      </c>
      <c r="I76" s="7">
        <v>366</v>
      </c>
      <c r="J76" s="1" t="s">
        <v>15</v>
      </c>
      <c r="L76" s="6">
        <v>0</v>
      </c>
      <c r="M76" s="7">
        <v>391</v>
      </c>
      <c r="N76" s="1" t="s">
        <v>15</v>
      </c>
      <c r="P76" s="6">
        <v>0</v>
      </c>
      <c r="Q76" s="7">
        <v>549</v>
      </c>
      <c r="R76" s="1" t="s">
        <v>15</v>
      </c>
    </row>
    <row r="77" spans="3:18" ht="15" customHeight="1">
      <c r="C77" t="s">
        <v>80</v>
      </c>
      <c r="D77" s="6">
        <v>0.38</v>
      </c>
      <c r="E77" s="7">
        <v>130</v>
      </c>
      <c r="F77" s="8">
        <v>344</v>
      </c>
      <c r="H77" s="6">
        <v>3.79</v>
      </c>
      <c r="I77" s="7">
        <v>1438</v>
      </c>
      <c r="J77" s="7">
        <v>380</v>
      </c>
      <c r="L77" s="6">
        <v>3.28</v>
      </c>
      <c r="M77" s="7">
        <v>1408</v>
      </c>
      <c r="N77" s="7">
        <v>429</v>
      </c>
      <c r="P77" s="6">
        <v>3.23</v>
      </c>
      <c r="Q77" s="7">
        <v>1514</v>
      </c>
      <c r="R77" s="7">
        <v>469</v>
      </c>
    </row>
    <row r="78" spans="3:18" ht="15" customHeight="1">
      <c r="C78" t="s">
        <v>81</v>
      </c>
      <c r="D78" s="6">
        <v>2.58</v>
      </c>
      <c r="E78" s="7">
        <v>1321</v>
      </c>
      <c r="F78" s="7">
        <v>512</v>
      </c>
      <c r="H78" s="6">
        <v>6.79</v>
      </c>
      <c r="I78" s="7">
        <v>3585</v>
      </c>
      <c r="J78" s="7">
        <v>528</v>
      </c>
      <c r="L78" s="6">
        <v>7.23</v>
      </c>
      <c r="M78" s="7">
        <v>3845</v>
      </c>
      <c r="N78" s="7">
        <v>532</v>
      </c>
      <c r="P78" s="6">
        <v>7.74</v>
      </c>
      <c r="Q78" s="7">
        <v>3516</v>
      </c>
      <c r="R78" s="7">
        <v>454</v>
      </c>
    </row>
    <row r="79" spans="3:18" ht="15" customHeight="1">
      <c r="C79" t="s">
        <v>82</v>
      </c>
      <c r="D79" s="6">
        <v>0.77</v>
      </c>
      <c r="E79" s="7">
        <v>175</v>
      </c>
      <c r="F79" s="7">
        <v>228</v>
      </c>
      <c r="H79" s="6">
        <v>2.7</v>
      </c>
      <c r="I79" s="7">
        <v>1368</v>
      </c>
      <c r="J79" s="7">
        <v>506</v>
      </c>
      <c r="L79" s="6">
        <v>2.41</v>
      </c>
      <c r="M79" s="7">
        <v>1368</v>
      </c>
      <c r="N79" s="7">
        <v>567</v>
      </c>
      <c r="P79" s="6">
        <v>2.58</v>
      </c>
      <c r="Q79" s="7">
        <v>1276</v>
      </c>
      <c r="R79" s="7">
        <v>495</v>
      </c>
    </row>
    <row r="80" spans="3:18" ht="15" customHeight="1">
      <c r="C80" t="s">
        <v>83</v>
      </c>
      <c r="D80" s="6">
        <v>5.89</v>
      </c>
      <c r="E80" s="7">
        <v>8725</v>
      </c>
      <c r="F80" s="8">
        <v>1481</v>
      </c>
      <c r="H80" s="6">
        <v>7.47</v>
      </c>
      <c r="I80" s="7">
        <v>8113</v>
      </c>
      <c r="J80" s="7">
        <v>1087</v>
      </c>
      <c r="L80" s="6">
        <v>6.41</v>
      </c>
      <c r="M80" s="7">
        <v>6830</v>
      </c>
      <c r="N80" s="7">
        <v>1065</v>
      </c>
      <c r="P80" s="6">
        <v>5.99</v>
      </c>
      <c r="Q80" s="7">
        <v>6768</v>
      </c>
      <c r="R80" s="7">
        <v>1129</v>
      </c>
    </row>
    <row r="81" spans="3:18" ht="15" customHeight="1">
      <c r="C81" t="s">
        <v>84</v>
      </c>
      <c r="D81" s="6">
        <v>2.13</v>
      </c>
      <c r="E81">
        <v>968</v>
      </c>
      <c r="F81">
        <v>455</v>
      </c>
      <c r="H81" s="6">
        <v>3.41</v>
      </c>
      <c r="I81" s="7">
        <v>1944</v>
      </c>
      <c r="J81" s="7">
        <v>570</v>
      </c>
      <c r="L81" s="6">
        <v>4.56</v>
      </c>
      <c r="M81" s="7">
        <v>1828</v>
      </c>
      <c r="N81" s="7">
        <v>401</v>
      </c>
      <c r="P81" s="6">
        <v>4.27</v>
      </c>
      <c r="Q81" s="7">
        <v>1625</v>
      </c>
      <c r="R81" s="7">
        <v>381</v>
      </c>
    </row>
    <row r="82" spans="3:18" ht="15" customHeight="1">
      <c r="C82" t="s">
        <v>85</v>
      </c>
      <c r="D82" s="6">
        <v>0.84</v>
      </c>
      <c r="E82" s="7">
        <v>483</v>
      </c>
      <c r="F82" s="8">
        <v>575</v>
      </c>
      <c r="H82" s="6">
        <v>0.98</v>
      </c>
      <c r="I82" s="7">
        <v>648</v>
      </c>
      <c r="J82" s="7">
        <v>660</v>
      </c>
      <c r="L82" s="6">
        <v>1.08</v>
      </c>
      <c r="M82" s="7">
        <v>543</v>
      </c>
      <c r="N82" s="7">
        <v>504</v>
      </c>
      <c r="P82" s="6">
        <v>1.07</v>
      </c>
      <c r="Q82" s="7">
        <v>620</v>
      </c>
      <c r="R82" s="7">
        <v>578</v>
      </c>
    </row>
    <row r="83" spans="3:18" ht="15" customHeight="1">
      <c r="C83" t="s">
        <v>86</v>
      </c>
      <c r="D83" s="6">
        <v>2.6</v>
      </c>
      <c r="E83" s="7">
        <v>1024</v>
      </c>
      <c r="F83" s="8">
        <v>393</v>
      </c>
      <c r="H83" s="6">
        <v>5.15</v>
      </c>
      <c r="I83" s="7">
        <v>2222</v>
      </c>
      <c r="J83" s="7">
        <v>432</v>
      </c>
      <c r="L83" s="6">
        <v>5.15</v>
      </c>
      <c r="M83" s="7">
        <v>2060</v>
      </c>
      <c r="N83" s="7">
        <v>400</v>
      </c>
      <c r="P83" s="6">
        <v>3.82</v>
      </c>
      <c r="Q83" s="7">
        <v>1868</v>
      </c>
      <c r="R83" s="7">
        <v>489</v>
      </c>
    </row>
    <row r="84" spans="3:18" ht="15" customHeight="1">
      <c r="C84" t="s">
        <v>16</v>
      </c>
      <c r="D84" s="6">
        <v>22.75</v>
      </c>
      <c r="E84" s="7">
        <v>18418</v>
      </c>
      <c r="F84" s="7">
        <v>810</v>
      </c>
      <c r="H84" s="6">
        <v>47.96</v>
      </c>
      <c r="I84" s="7">
        <v>28612</v>
      </c>
      <c r="J84" s="7">
        <v>597</v>
      </c>
      <c r="L84" s="6">
        <v>46.37</v>
      </c>
      <c r="M84" s="7">
        <v>25709</v>
      </c>
      <c r="N84" s="7">
        <v>554</v>
      </c>
      <c r="P84" s="6">
        <v>44.82</v>
      </c>
      <c r="Q84" s="7">
        <v>25173</v>
      </c>
      <c r="R84" s="7">
        <v>562</v>
      </c>
    </row>
    <row r="85" ht="15" customHeight="1">
      <c r="D85" s="6"/>
    </row>
    <row r="86" spans="2:18" ht="15" customHeight="1">
      <c r="B86" t="s">
        <v>87</v>
      </c>
      <c r="C86" t="s">
        <v>88</v>
      </c>
      <c r="D86" s="6">
        <v>0.91</v>
      </c>
      <c r="E86" s="7">
        <v>400</v>
      </c>
      <c r="F86" s="7">
        <v>437</v>
      </c>
      <c r="H86" s="6">
        <v>1.54</v>
      </c>
      <c r="I86" s="7">
        <v>542</v>
      </c>
      <c r="J86" s="7">
        <v>353</v>
      </c>
      <c r="L86" s="6">
        <v>1.51</v>
      </c>
      <c r="M86" s="7">
        <v>599</v>
      </c>
      <c r="N86" s="7">
        <v>396</v>
      </c>
      <c r="P86" s="6">
        <v>1.37</v>
      </c>
      <c r="Q86" s="7">
        <v>492</v>
      </c>
      <c r="R86" s="7">
        <v>359</v>
      </c>
    </row>
    <row r="87" spans="3:18" ht="15" customHeight="1">
      <c r="C87" t="s">
        <v>89</v>
      </c>
      <c r="D87" s="6">
        <v>3.33</v>
      </c>
      <c r="E87" s="7">
        <v>1658</v>
      </c>
      <c r="F87" s="7">
        <v>498</v>
      </c>
      <c r="H87" s="6">
        <v>2.51</v>
      </c>
      <c r="I87" s="7">
        <v>1831</v>
      </c>
      <c r="J87" s="7">
        <v>729</v>
      </c>
      <c r="L87" s="6">
        <v>1.71</v>
      </c>
      <c r="M87" s="7">
        <v>663</v>
      </c>
      <c r="N87" s="7">
        <v>387</v>
      </c>
      <c r="P87" s="6">
        <v>1.45</v>
      </c>
      <c r="Q87" s="7">
        <v>623</v>
      </c>
      <c r="R87" s="7">
        <v>429</v>
      </c>
    </row>
    <row r="88" spans="3:18" ht="15" customHeight="1">
      <c r="C88" t="s">
        <v>16</v>
      </c>
      <c r="D88" s="6">
        <v>4.24</v>
      </c>
      <c r="E88" s="7">
        <v>2057</v>
      </c>
      <c r="F88" s="7">
        <v>485</v>
      </c>
      <c r="H88" s="6">
        <v>4.04</v>
      </c>
      <c r="I88" s="7">
        <v>2373</v>
      </c>
      <c r="J88" s="7">
        <v>587</v>
      </c>
      <c r="L88" s="6">
        <v>3.23</v>
      </c>
      <c r="M88" s="7">
        <v>1262</v>
      </c>
      <c r="N88" s="7">
        <v>391</v>
      </c>
      <c r="P88" s="6">
        <v>2.83</v>
      </c>
      <c r="Q88" s="7">
        <v>1115</v>
      </c>
      <c r="R88" s="7">
        <v>395</v>
      </c>
    </row>
    <row r="89" ht="15" customHeight="1">
      <c r="D89" s="6"/>
    </row>
    <row r="90" spans="2:18" ht="15" customHeight="1">
      <c r="B90" t="s">
        <v>90</v>
      </c>
      <c r="C90" t="s">
        <v>91</v>
      </c>
      <c r="D90" s="6">
        <v>0.64</v>
      </c>
      <c r="E90" s="7">
        <v>132</v>
      </c>
      <c r="F90" s="7">
        <v>205</v>
      </c>
      <c r="H90" s="6">
        <v>1.24</v>
      </c>
      <c r="I90" s="7">
        <v>240</v>
      </c>
      <c r="J90" s="7">
        <v>193</v>
      </c>
      <c r="L90" s="6">
        <v>1.44</v>
      </c>
      <c r="M90" s="7">
        <v>321</v>
      </c>
      <c r="N90" s="7">
        <v>223</v>
      </c>
      <c r="P90" s="6">
        <v>1.12</v>
      </c>
      <c r="Q90" s="7">
        <v>294</v>
      </c>
      <c r="R90" s="7">
        <v>263</v>
      </c>
    </row>
    <row r="91" spans="3:18" ht="15" customHeight="1">
      <c r="C91" t="s">
        <v>92</v>
      </c>
      <c r="D91" s="6">
        <v>0</v>
      </c>
      <c r="E91">
        <v>0</v>
      </c>
      <c r="F91" s="1" t="s">
        <v>15</v>
      </c>
      <c r="H91" s="6">
        <v>1.33</v>
      </c>
      <c r="I91" s="7">
        <v>672</v>
      </c>
      <c r="J91" s="7">
        <v>505</v>
      </c>
      <c r="L91" s="6">
        <v>1.33</v>
      </c>
      <c r="M91" s="7">
        <v>619</v>
      </c>
      <c r="N91" s="7">
        <v>465</v>
      </c>
      <c r="P91" s="6">
        <v>1.33</v>
      </c>
      <c r="Q91" s="7">
        <v>569</v>
      </c>
      <c r="R91" s="7">
        <v>427</v>
      </c>
    </row>
    <row r="92" spans="3:18" ht="15" customHeight="1">
      <c r="C92" t="s">
        <v>93</v>
      </c>
      <c r="D92" s="6">
        <v>1.84</v>
      </c>
      <c r="E92" s="7">
        <v>1486</v>
      </c>
      <c r="F92" s="7">
        <v>805</v>
      </c>
      <c r="H92" s="6">
        <v>0.33</v>
      </c>
      <c r="I92" s="7">
        <v>125</v>
      </c>
      <c r="J92" s="7">
        <v>375</v>
      </c>
      <c r="L92" s="6">
        <v>0.3</v>
      </c>
      <c r="M92" s="7">
        <v>56</v>
      </c>
      <c r="N92" s="7">
        <v>187</v>
      </c>
      <c r="P92" s="6">
        <v>0.33</v>
      </c>
      <c r="Q92" s="7">
        <v>85</v>
      </c>
      <c r="R92" s="7">
        <v>255</v>
      </c>
    </row>
    <row r="93" spans="3:18" ht="15" customHeight="1">
      <c r="C93" t="s">
        <v>94</v>
      </c>
      <c r="D93" s="6">
        <v>8.75</v>
      </c>
      <c r="E93" s="7">
        <v>3557</v>
      </c>
      <c r="F93" s="7">
        <v>406</v>
      </c>
      <c r="H93" s="6">
        <v>22.95</v>
      </c>
      <c r="I93" s="7">
        <v>8946</v>
      </c>
      <c r="J93" s="7">
        <v>390</v>
      </c>
      <c r="L93" s="6">
        <v>19.79</v>
      </c>
      <c r="M93" s="7">
        <v>7295</v>
      </c>
      <c r="N93" s="7">
        <v>369</v>
      </c>
      <c r="P93" s="6">
        <v>18.89</v>
      </c>
      <c r="Q93" s="7">
        <v>6647</v>
      </c>
      <c r="R93" s="7">
        <v>352</v>
      </c>
    </row>
    <row r="94" spans="3:18" ht="15" customHeight="1">
      <c r="C94" t="s">
        <v>95</v>
      </c>
      <c r="D94" s="6">
        <v>4.58</v>
      </c>
      <c r="E94" s="7">
        <v>1787</v>
      </c>
      <c r="F94" s="7">
        <v>390</v>
      </c>
      <c r="H94" s="6">
        <v>15.61</v>
      </c>
      <c r="I94" s="7">
        <v>7087</v>
      </c>
      <c r="J94" s="7">
        <v>454</v>
      </c>
      <c r="L94" s="6">
        <v>14.39</v>
      </c>
      <c r="M94" s="7">
        <v>5737</v>
      </c>
      <c r="N94" s="7">
        <v>399</v>
      </c>
      <c r="P94" s="6">
        <v>13.53</v>
      </c>
      <c r="Q94" s="7">
        <v>5883</v>
      </c>
      <c r="R94" s="7">
        <v>435</v>
      </c>
    </row>
    <row r="95" spans="3:18" ht="15" customHeight="1">
      <c r="C95" t="s">
        <v>140</v>
      </c>
      <c r="D95" s="6">
        <v>1.07</v>
      </c>
      <c r="E95">
        <v>666</v>
      </c>
      <c r="F95">
        <v>624</v>
      </c>
      <c r="H95" s="6">
        <v>0</v>
      </c>
      <c r="I95" s="7">
        <v>0</v>
      </c>
      <c r="J95" s="1" t="s">
        <v>15</v>
      </c>
      <c r="L95" s="6">
        <v>0</v>
      </c>
      <c r="M95">
        <v>0</v>
      </c>
      <c r="N95" s="1" t="s">
        <v>15</v>
      </c>
      <c r="P95" s="6">
        <v>0</v>
      </c>
      <c r="Q95">
        <v>0</v>
      </c>
      <c r="R95" s="1" t="s">
        <v>15</v>
      </c>
    </row>
    <row r="96" spans="3:18" ht="15" customHeight="1">
      <c r="C96" t="s">
        <v>96</v>
      </c>
      <c r="D96" s="6">
        <v>1</v>
      </c>
      <c r="E96" s="7">
        <v>1781</v>
      </c>
      <c r="F96" s="7">
        <v>1783</v>
      </c>
      <c r="H96" s="6">
        <v>2.2</v>
      </c>
      <c r="I96" s="7">
        <v>1131</v>
      </c>
      <c r="J96" s="7">
        <v>514</v>
      </c>
      <c r="L96" s="6">
        <v>1.87</v>
      </c>
      <c r="M96" s="7">
        <v>770</v>
      </c>
      <c r="N96" s="7">
        <v>412</v>
      </c>
      <c r="P96" s="6">
        <v>1.67</v>
      </c>
      <c r="Q96" s="7">
        <v>763</v>
      </c>
      <c r="R96" s="7">
        <v>458</v>
      </c>
    </row>
    <row r="97" spans="3:18" ht="15" customHeight="1">
      <c r="C97" t="s">
        <v>97</v>
      </c>
      <c r="D97" s="6">
        <v>0</v>
      </c>
      <c r="E97" s="7">
        <v>2147</v>
      </c>
      <c r="F97" s="1" t="s">
        <v>15</v>
      </c>
      <c r="H97" s="6">
        <v>0.87</v>
      </c>
      <c r="I97" s="7">
        <v>381</v>
      </c>
      <c r="J97" s="7">
        <v>438</v>
      </c>
      <c r="L97" s="6">
        <v>0.33</v>
      </c>
      <c r="M97" s="7">
        <v>155</v>
      </c>
      <c r="N97" s="7">
        <v>465</v>
      </c>
      <c r="P97" s="6">
        <v>0.33</v>
      </c>
      <c r="Q97" s="7">
        <v>119</v>
      </c>
      <c r="R97" s="7">
        <v>357</v>
      </c>
    </row>
    <row r="98" spans="3:18" ht="15" customHeight="1">
      <c r="C98" t="s">
        <v>98</v>
      </c>
      <c r="D98" s="6">
        <v>0</v>
      </c>
      <c r="E98">
        <v>0</v>
      </c>
      <c r="F98" s="1" t="s">
        <v>15</v>
      </c>
      <c r="H98" s="6">
        <v>0.6</v>
      </c>
      <c r="I98" s="7">
        <v>460</v>
      </c>
      <c r="J98" s="7">
        <v>767</v>
      </c>
      <c r="L98" s="6">
        <v>0.3</v>
      </c>
      <c r="M98" s="7">
        <v>404</v>
      </c>
      <c r="N98" s="7">
        <v>1347</v>
      </c>
      <c r="P98" s="6">
        <v>0.3</v>
      </c>
      <c r="Q98" s="7">
        <v>528</v>
      </c>
      <c r="R98" s="7">
        <v>1760</v>
      </c>
    </row>
    <row r="99" spans="3:18" ht="15" customHeight="1">
      <c r="C99" t="s">
        <v>99</v>
      </c>
      <c r="D99" s="6">
        <v>0</v>
      </c>
      <c r="E99">
        <v>0</v>
      </c>
      <c r="F99" s="1" t="s">
        <v>15</v>
      </c>
      <c r="H99" s="6">
        <v>0.42</v>
      </c>
      <c r="I99" s="7">
        <v>203</v>
      </c>
      <c r="J99" s="7">
        <v>481</v>
      </c>
      <c r="L99" s="6">
        <v>0.42</v>
      </c>
      <c r="M99" s="7">
        <v>273</v>
      </c>
      <c r="N99" s="7">
        <v>647</v>
      </c>
      <c r="P99" s="6">
        <v>0.63</v>
      </c>
      <c r="Q99" s="7">
        <v>214</v>
      </c>
      <c r="R99" s="7">
        <v>337</v>
      </c>
    </row>
    <row r="100" spans="3:18" ht="15" customHeight="1">
      <c r="C100" t="s">
        <v>100</v>
      </c>
      <c r="D100" s="6">
        <v>0.42</v>
      </c>
      <c r="E100" s="7">
        <v>195</v>
      </c>
      <c r="F100" s="7">
        <v>461</v>
      </c>
      <c r="H100" s="6">
        <v>2.2</v>
      </c>
      <c r="I100" s="7">
        <v>1020</v>
      </c>
      <c r="J100" s="7">
        <v>464</v>
      </c>
      <c r="L100" s="6">
        <v>1.87</v>
      </c>
      <c r="M100" s="7">
        <v>922</v>
      </c>
      <c r="N100" s="7">
        <v>494</v>
      </c>
      <c r="P100" s="6">
        <v>2.2</v>
      </c>
      <c r="Q100" s="7">
        <v>940</v>
      </c>
      <c r="R100" s="7">
        <v>428</v>
      </c>
    </row>
    <row r="101" spans="3:18" ht="15" customHeight="1">
      <c r="C101" t="s">
        <v>101</v>
      </c>
      <c r="D101" s="6">
        <v>0.33</v>
      </c>
      <c r="E101" s="7">
        <v>115</v>
      </c>
      <c r="F101" s="7">
        <v>346</v>
      </c>
      <c r="H101" s="6">
        <v>0.67</v>
      </c>
      <c r="I101" s="7">
        <v>301</v>
      </c>
      <c r="J101" s="7">
        <v>452</v>
      </c>
      <c r="L101" s="6">
        <v>0.33</v>
      </c>
      <c r="M101" s="7">
        <v>119</v>
      </c>
      <c r="N101" s="7">
        <v>357</v>
      </c>
      <c r="P101" s="6">
        <v>0.33</v>
      </c>
      <c r="Q101" s="7">
        <v>126</v>
      </c>
      <c r="R101" s="7">
        <v>378</v>
      </c>
    </row>
    <row r="102" spans="3:18" ht="15" customHeight="1">
      <c r="C102" t="s">
        <v>90</v>
      </c>
      <c r="D102" s="6">
        <v>0</v>
      </c>
      <c r="E102" s="7">
        <v>0</v>
      </c>
      <c r="F102" s="1" t="s">
        <v>15</v>
      </c>
      <c r="H102" s="6">
        <v>0</v>
      </c>
      <c r="I102" s="7">
        <v>44</v>
      </c>
      <c r="J102" s="1" t="s">
        <v>15</v>
      </c>
      <c r="L102" s="6">
        <v>0</v>
      </c>
      <c r="M102" s="7">
        <v>28</v>
      </c>
      <c r="N102" s="1" t="s">
        <v>15</v>
      </c>
      <c r="P102" s="6">
        <v>0</v>
      </c>
      <c r="Q102" s="7">
        <v>26</v>
      </c>
      <c r="R102" s="1" t="s">
        <v>15</v>
      </c>
    </row>
    <row r="103" spans="3:18" ht="15" customHeight="1">
      <c r="C103" t="s">
        <v>102</v>
      </c>
      <c r="D103" s="6">
        <v>0.33</v>
      </c>
      <c r="E103" s="7">
        <v>185</v>
      </c>
      <c r="F103" s="8">
        <v>556</v>
      </c>
      <c r="H103" s="6">
        <v>0.07</v>
      </c>
      <c r="I103" s="7">
        <v>25</v>
      </c>
      <c r="J103" s="7">
        <v>373</v>
      </c>
      <c r="L103" s="6">
        <v>0</v>
      </c>
      <c r="M103">
        <v>0</v>
      </c>
      <c r="N103" s="1" t="s">
        <v>15</v>
      </c>
      <c r="P103" s="6">
        <v>0</v>
      </c>
      <c r="Q103">
        <v>0</v>
      </c>
      <c r="R103" s="1" t="s">
        <v>15</v>
      </c>
    </row>
    <row r="104" spans="3:18" ht="15" customHeight="1">
      <c r="C104" t="s">
        <v>103</v>
      </c>
      <c r="D104" s="6">
        <v>0</v>
      </c>
      <c r="E104">
        <v>0</v>
      </c>
      <c r="F104" s="1" t="s">
        <v>15</v>
      </c>
      <c r="H104" s="6">
        <v>0.3</v>
      </c>
      <c r="I104" s="7">
        <v>64</v>
      </c>
      <c r="J104" s="7">
        <v>213</v>
      </c>
      <c r="L104" s="6">
        <v>0.3</v>
      </c>
      <c r="M104" s="7">
        <v>68</v>
      </c>
      <c r="N104" s="7">
        <v>227</v>
      </c>
      <c r="P104" s="6">
        <v>0</v>
      </c>
      <c r="Q104" s="7">
        <v>76</v>
      </c>
      <c r="R104" s="1" t="s">
        <v>15</v>
      </c>
    </row>
    <row r="105" spans="3:18" ht="15" customHeight="1">
      <c r="C105" t="s">
        <v>104</v>
      </c>
      <c r="D105" s="6">
        <v>0</v>
      </c>
      <c r="E105">
        <v>0</v>
      </c>
      <c r="F105" s="1" t="s">
        <v>15</v>
      </c>
      <c r="H105" s="6">
        <v>0</v>
      </c>
      <c r="I105">
        <v>0</v>
      </c>
      <c r="J105" s="1" t="s">
        <v>15</v>
      </c>
      <c r="L105" s="6">
        <v>0</v>
      </c>
      <c r="M105">
        <v>0</v>
      </c>
      <c r="N105" s="1" t="s">
        <v>15</v>
      </c>
      <c r="P105" s="6">
        <v>0</v>
      </c>
      <c r="Q105">
        <v>0</v>
      </c>
      <c r="R105" s="1" t="s">
        <v>15</v>
      </c>
    </row>
    <row r="106" spans="3:18" ht="15" customHeight="1">
      <c r="C106" t="s">
        <v>105</v>
      </c>
      <c r="D106" s="6">
        <v>1.67</v>
      </c>
      <c r="E106" s="7">
        <v>2067</v>
      </c>
      <c r="F106" s="7">
        <v>1241</v>
      </c>
      <c r="H106" s="6">
        <v>3.87</v>
      </c>
      <c r="I106" s="7">
        <v>2166</v>
      </c>
      <c r="J106" s="7">
        <v>560</v>
      </c>
      <c r="L106" s="6">
        <v>3.53</v>
      </c>
      <c r="M106" s="7">
        <v>1677</v>
      </c>
      <c r="N106" s="7">
        <v>474</v>
      </c>
      <c r="P106" s="6">
        <v>2.87</v>
      </c>
      <c r="Q106" s="7">
        <v>1332</v>
      </c>
      <c r="R106" s="7">
        <v>464</v>
      </c>
    </row>
    <row r="107" spans="3:18" ht="15" customHeight="1">
      <c r="C107" t="s">
        <v>106</v>
      </c>
      <c r="D107" s="6">
        <v>0</v>
      </c>
      <c r="E107" s="7">
        <v>6</v>
      </c>
      <c r="F107" s="1" t="s">
        <v>15</v>
      </c>
      <c r="H107" s="6">
        <v>0.16</v>
      </c>
      <c r="I107" s="7">
        <v>6</v>
      </c>
      <c r="J107" s="7">
        <v>36</v>
      </c>
      <c r="L107" s="6">
        <v>0</v>
      </c>
      <c r="M107" s="7">
        <v>19</v>
      </c>
      <c r="N107" s="1" t="s">
        <v>15</v>
      </c>
      <c r="P107" s="6">
        <v>0.43</v>
      </c>
      <c r="Q107" s="7">
        <v>9</v>
      </c>
      <c r="R107" s="7">
        <v>21</v>
      </c>
    </row>
    <row r="108" spans="3:18" ht="15" customHeight="1">
      <c r="C108" t="s">
        <v>16</v>
      </c>
      <c r="D108" s="6">
        <v>20.64</v>
      </c>
      <c r="E108" s="7">
        <v>14124</v>
      </c>
      <c r="F108" s="8">
        <v>684</v>
      </c>
      <c r="H108" s="6">
        <v>52.81</v>
      </c>
      <c r="I108" s="7">
        <v>22870</v>
      </c>
      <c r="J108" s="7">
        <v>433</v>
      </c>
      <c r="L108" s="6">
        <v>46.21</v>
      </c>
      <c r="M108" s="7">
        <v>18461</v>
      </c>
      <c r="N108" s="7">
        <v>400</v>
      </c>
      <c r="P108" s="6">
        <v>43.96</v>
      </c>
      <c r="Q108" s="7">
        <v>17610</v>
      </c>
      <c r="R108" s="7">
        <v>401</v>
      </c>
    </row>
    <row r="109" ht="15" customHeight="1">
      <c r="D109" s="6"/>
    </row>
    <row r="110" spans="2:18" ht="15" customHeight="1">
      <c r="B110" t="s">
        <v>107</v>
      </c>
      <c r="C110" t="s">
        <v>108</v>
      </c>
      <c r="D110" s="6">
        <v>0.6</v>
      </c>
      <c r="E110" s="7">
        <v>568</v>
      </c>
      <c r="F110" s="7">
        <v>944</v>
      </c>
      <c r="H110" s="6">
        <v>1.23</v>
      </c>
      <c r="I110" s="7">
        <v>403</v>
      </c>
      <c r="J110" s="7">
        <v>326</v>
      </c>
      <c r="L110" s="6">
        <v>1.12</v>
      </c>
      <c r="M110" s="7">
        <v>1071</v>
      </c>
      <c r="N110" s="7">
        <v>959</v>
      </c>
      <c r="P110" s="6">
        <v>1.03</v>
      </c>
      <c r="Q110" s="7">
        <v>784</v>
      </c>
      <c r="R110" s="7">
        <v>761</v>
      </c>
    </row>
    <row r="111" spans="3:18" ht="15" customHeight="1">
      <c r="C111" t="s">
        <v>109</v>
      </c>
      <c r="D111" s="6">
        <v>0</v>
      </c>
      <c r="E111">
        <v>0</v>
      </c>
      <c r="F111" s="1" t="s">
        <v>15</v>
      </c>
      <c r="H111" s="6">
        <v>0.75</v>
      </c>
      <c r="I111" s="7">
        <v>222</v>
      </c>
      <c r="J111" s="7">
        <v>297</v>
      </c>
      <c r="L111" s="6">
        <v>0.8</v>
      </c>
      <c r="M111" s="7">
        <v>228</v>
      </c>
      <c r="N111" s="7">
        <v>285</v>
      </c>
      <c r="P111" s="6">
        <v>1.37</v>
      </c>
      <c r="Q111" s="7">
        <v>398</v>
      </c>
      <c r="R111" s="7">
        <v>290</v>
      </c>
    </row>
    <row r="112" spans="3:18" ht="15" customHeight="1">
      <c r="C112" t="s">
        <v>16</v>
      </c>
      <c r="D112" s="6">
        <v>0.6</v>
      </c>
      <c r="E112" s="7">
        <v>568</v>
      </c>
      <c r="F112" s="8">
        <v>944</v>
      </c>
      <c r="H112" s="6">
        <v>1.98</v>
      </c>
      <c r="I112" s="7">
        <v>625</v>
      </c>
      <c r="J112" s="7">
        <v>315</v>
      </c>
      <c r="L112" s="6">
        <v>1.92</v>
      </c>
      <c r="M112" s="7">
        <v>1299</v>
      </c>
      <c r="N112" s="7">
        <v>678</v>
      </c>
      <c r="P112" s="6">
        <v>2.4</v>
      </c>
      <c r="Q112" s="7">
        <v>1182</v>
      </c>
      <c r="R112" s="7">
        <v>492</v>
      </c>
    </row>
    <row r="113" ht="15" customHeight="1">
      <c r="D113" s="6"/>
    </row>
    <row r="114" spans="2:18" ht="15" customHeight="1">
      <c r="B114" t="s">
        <v>110</v>
      </c>
      <c r="C114" t="s">
        <v>111</v>
      </c>
      <c r="D114" s="6">
        <v>25.08</v>
      </c>
      <c r="E114" s="7">
        <v>21631</v>
      </c>
      <c r="F114" s="8">
        <v>862</v>
      </c>
      <c r="H114" s="6">
        <v>29.42</v>
      </c>
      <c r="I114" s="7">
        <v>18209</v>
      </c>
      <c r="J114" s="7">
        <v>619</v>
      </c>
      <c r="L114" s="6">
        <v>27.1</v>
      </c>
      <c r="M114" s="7">
        <v>17684</v>
      </c>
      <c r="N114" s="7">
        <v>653</v>
      </c>
      <c r="P114" s="6">
        <v>27.55</v>
      </c>
      <c r="Q114" s="7">
        <v>16988</v>
      </c>
      <c r="R114" s="7">
        <v>617</v>
      </c>
    </row>
    <row r="115" spans="2:18" ht="15" customHeight="1">
      <c r="B115" t="s">
        <v>112</v>
      </c>
      <c r="C115" t="s">
        <v>113</v>
      </c>
      <c r="D115" s="6">
        <v>0</v>
      </c>
      <c r="E115">
        <v>0</v>
      </c>
      <c r="F115" s="1" t="s">
        <v>15</v>
      </c>
      <c r="H115" s="6">
        <v>0</v>
      </c>
      <c r="I115">
        <v>0</v>
      </c>
      <c r="J115" s="1" t="s">
        <v>15</v>
      </c>
      <c r="L115" s="6">
        <v>0</v>
      </c>
      <c r="M115">
        <v>0</v>
      </c>
      <c r="N115" s="1" t="s">
        <v>15</v>
      </c>
      <c r="P115" s="6">
        <v>0</v>
      </c>
      <c r="Q115">
        <v>0</v>
      </c>
      <c r="R115" s="1" t="s">
        <v>15</v>
      </c>
    </row>
    <row r="116" spans="3:18" ht="15" customHeight="1">
      <c r="C116" t="s">
        <v>16</v>
      </c>
      <c r="D116" s="6">
        <v>25.08</v>
      </c>
      <c r="E116" s="7">
        <v>21631</v>
      </c>
      <c r="F116" s="8">
        <v>862</v>
      </c>
      <c r="H116" s="6">
        <v>29.42</v>
      </c>
      <c r="I116" s="7">
        <v>18209</v>
      </c>
      <c r="J116" s="7">
        <v>619</v>
      </c>
      <c r="L116" s="6">
        <v>27.1</v>
      </c>
      <c r="M116" s="7">
        <v>17684</v>
      </c>
      <c r="N116" s="7">
        <v>653</v>
      </c>
      <c r="P116" s="6">
        <v>27.55</v>
      </c>
      <c r="Q116" s="7">
        <v>16988</v>
      </c>
      <c r="R116" s="7">
        <v>617</v>
      </c>
    </row>
    <row r="117" ht="15" customHeight="1">
      <c r="D117" s="6"/>
    </row>
    <row r="118" spans="2:18" ht="15" customHeight="1">
      <c r="B118" t="s">
        <v>114</v>
      </c>
      <c r="C118" t="s">
        <v>116</v>
      </c>
      <c r="D118" s="6">
        <v>0</v>
      </c>
      <c r="E118">
        <v>0</v>
      </c>
      <c r="F118" s="1" t="s">
        <v>15</v>
      </c>
      <c r="H118" s="6">
        <v>1.94</v>
      </c>
      <c r="I118" s="7">
        <v>1461</v>
      </c>
      <c r="J118" s="7">
        <v>752</v>
      </c>
      <c r="L118" s="6">
        <v>1.94</v>
      </c>
      <c r="M118" s="7">
        <v>1562</v>
      </c>
      <c r="N118" s="7">
        <v>804</v>
      </c>
      <c r="P118" s="6">
        <v>1.4</v>
      </c>
      <c r="Q118" s="7">
        <v>1268</v>
      </c>
      <c r="R118" s="7">
        <v>906</v>
      </c>
    </row>
    <row r="119" spans="2:18" ht="15" customHeight="1">
      <c r="B119" t="s">
        <v>115</v>
      </c>
      <c r="C119" t="s">
        <v>117</v>
      </c>
      <c r="D119" s="6">
        <v>0.22</v>
      </c>
      <c r="E119">
        <v>132</v>
      </c>
      <c r="F119">
        <v>593</v>
      </c>
      <c r="H119" s="6">
        <v>1</v>
      </c>
      <c r="I119" s="7">
        <v>447</v>
      </c>
      <c r="J119" s="7">
        <v>448</v>
      </c>
      <c r="L119" s="6">
        <v>1</v>
      </c>
      <c r="M119" s="7">
        <v>521</v>
      </c>
      <c r="N119" s="7">
        <v>522</v>
      </c>
      <c r="P119" s="6">
        <v>1.02</v>
      </c>
      <c r="Q119" s="7">
        <v>262</v>
      </c>
      <c r="R119" s="7">
        <v>257</v>
      </c>
    </row>
    <row r="120" spans="3:18" ht="15" customHeight="1">
      <c r="C120" t="s">
        <v>118</v>
      </c>
      <c r="D120" s="6">
        <v>3.82</v>
      </c>
      <c r="E120" s="7">
        <v>1414</v>
      </c>
      <c r="F120" s="7">
        <v>370</v>
      </c>
      <c r="H120" s="6">
        <v>6.93</v>
      </c>
      <c r="I120" s="7">
        <v>2979</v>
      </c>
      <c r="J120" s="7">
        <v>430</v>
      </c>
      <c r="L120" s="6">
        <v>6.25</v>
      </c>
      <c r="M120" s="7">
        <v>2511</v>
      </c>
      <c r="N120" s="7">
        <v>402</v>
      </c>
      <c r="P120" s="6">
        <v>7.09</v>
      </c>
      <c r="Q120" s="7">
        <v>2631</v>
      </c>
      <c r="R120" s="7">
        <v>371</v>
      </c>
    </row>
    <row r="121" spans="3:18" ht="15" customHeight="1">
      <c r="C121" t="s">
        <v>115</v>
      </c>
      <c r="D121" s="6">
        <v>0</v>
      </c>
      <c r="E121">
        <v>0</v>
      </c>
      <c r="F121" s="1" t="s">
        <v>15</v>
      </c>
      <c r="H121" s="6">
        <v>0.33</v>
      </c>
      <c r="I121" s="7">
        <v>85</v>
      </c>
      <c r="J121" s="7">
        <v>255</v>
      </c>
      <c r="L121" s="6">
        <v>0.4</v>
      </c>
      <c r="M121" s="7">
        <v>101</v>
      </c>
      <c r="N121" s="7">
        <v>253</v>
      </c>
      <c r="P121" s="6">
        <v>0</v>
      </c>
      <c r="Q121" s="7">
        <v>0</v>
      </c>
      <c r="R121" s="1" t="s">
        <v>15</v>
      </c>
    </row>
    <row r="122" spans="3:18" ht="15" customHeight="1">
      <c r="C122" t="s">
        <v>119</v>
      </c>
      <c r="D122" s="6">
        <v>0.62</v>
      </c>
      <c r="E122" s="7">
        <v>163</v>
      </c>
      <c r="F122" s="7">
        <v>264</v>
      </c>
      <c r="H122" s="6">
        <v>1.7</v>
      </c>
      <c r="I122" s="7">
        <v>743</v>
      </c>
      <c r="J122" s="7">
        <v>438</v>
      </c>
      <c r="L122" s="6">
        <v>1.86</v>
      </c>
      <c r="M122" s="7">
        <v>661</v>
      </c>
      <c r="N122" s="7">
        <v>356</v>
      </c>
      <c r="P122" s="6">
        <v>1.1</v>
      </c>
      <c r="Q122" s="7">
        <v>574</v>
      </c>
      <c r="R122" s="7">
        <v>524</v>
      </c>
    </row>
    <row r="123" spans="3:18" ht="15" customHeight="1">
      <c r="C123" t="s">
        <v>120</v>
      </c>
      <c r="D123" s="6">
        <v>12.99</v>
      </c>
      <c r="E123" s="7">
        <v>7697</v>
      </c>
      <c r="F123">
        <v>593</v>
      </c>
      <c r="H123" s="6">
        <v>24.95</v>
      </c>
      <c r="I123" s="7">
        <v>14290</v>
      </c>
      <c r="J123" s="7">
        <v>573</v>
      </c>
      <c r="L123" s="6">
        <v>20.62</v>
      </c>
      <c r="M123" s="7">
        <v>11523</v>
      </c>
      <c r="N123" s="7">
        <v>559</v>
      </c>
      <c r="P123" s="6">
        <v>20.46</v>
      </c>
      <c r="Q123" s="7">
        <v>11129</v>
      </c>
      <c r="R123" s="7">
        <v>544</v>
      </c>
    </row>
    <row r="124" spans="3:18" ht="15" customHeight="1">
      <c r="C124" t="s">
        <v>121</v>
      </c>
      <c r="D124" s="6">
        <v>0</v>
      </c>
      <c r="E124">
        <v>0</v>
      </c>
      <c r="F124" s="1" t="s">
        <v>15</v>
      </c>
      <c r="H124" s="6">
        <v>0.25</v>
      </c>
      <c r="I124" s="7">
        <v>160</v>
      </c>
      <c r="J124" s="7">
        <v>645</v>
      </c>
      <c r="L124" s="6">
        <v>0.25</v>
      </c>
      <c r="M124" s="7">
        <v>140</v>
      </c>
      <c r="N124" s="7">
        <v>565</v>
      </c>
      <c r="P124" s="6">
        <v>0.25</v>
      </c>
      <c r="Q124" s="7">
        <v>148</v>
      </c>
      <c r="R124" s="7">
        <v>597</v>
      </c>
    </row>
    <row r="125" spans="3:18" ht="15" customHeight="1">
      <c r="C125" t="s">
        <v>122</v>
      </c>
      <c r="D125" s="6">
        <v>0</v>
      </c>
      <c r="E125" s="7">
        <v>0</v>
      </c>
      <c r="F125" s="1" t="s">
        <v>15</v>
      </c>
      <c r="H125" s="6">
        <v>0</v>
      </c>
      <c r="I125" s="7">
        <v>1096</v>
      </c>
      <c r="J125" s="1" t="s">
        <v>15</v>
      </c>
      <c r="L125" s="6">
        <v>0</v>
      </c>
      <c r="M125" s="7">
        <v>856</v>
      </c>
      <c r="N125" s="1" t="s">
        <v>15</v>
      </c>
      <c r="P125" s="6">
        <v>0</v>
      </c>
      <c r="Q125" s="7">
        <v>492</v>
      </c>
      <c r="R125" s="1" t="s">
        <v>15</v>
      </c>
    </row>
    <row r="126" spans="3:18" ht="15" customHeight="1">
      <c r="C126" t="s">
        <v>123</v>
      </c>
      <c r="D126" s="6">
        <v>0.99</v>
      </c>
      <c r="E126" s="7">
        <v>379</v>
      </c>
      <c r="F126" s="8">
        <v>383</v>
      </c>
      <c r="H126" s="6">
        <v>3.32</v>
      </c>
      <c r="I126" s="7">
        <v>1713</v>
      </c>
      <c r="J126" s="7">
        <v>516</v>
      </c>
      <c r="L126" s="6">
        <v>3.16</v>
      </c>
      <c r="M126" s="7">
        <v>1715</v>
      </c>
      <c r="N126" s="7">
        <v>543</v>
      </c>
      <c r="P126" s="6">
        <v>4.15</v>
      </c>
      <c r="Q126" s="7">
        <v>2464</v>
      </c>
      <c r="R126" s="7">
        <v>594</v>
      </c>
    </row>
    <row r="127" spans="3:18" ht="15" customHeight="1">
      <c r="C127" t="s">
        <v>141</v>
      </c>
      <c r="D127" s="6">
        <v>0</v>
      </c>
      <c r="E127">
        <v>0</v>
      </c>
      <c r="F127" s="1" t="s">
        <v>15</v>
      </c>
      <c r="H127" s="6">
        <v>0</v>
      </c>
      <c r="I127">
        <v>0</v>
      </c>
      <c r="J127" s="1" t="s">
        <v>15</v>
      </c>
      <c r="L127" s="6">
        <v>0.07</v>
      </c>
      <c r="M127" s="7">
        <v>10</v>
      </c>
      <c r="N127" s="7">
        <v>148</v>
      </c>
      <c r="P127" s="6">
        <v>0</v>
      </c>
      <c r="Q127">
        <v>0</v>
      </c>
      <c r="R127" s="1" t="s">
        <v>15</v>
      </c>
    </row>
    <row r="128" spans="3:18" ht="15" customHeight="1">
      <c r="C128" t="s">
        <v>16</v>
      </c>
      <c r="D128" s="6">
        <v>18.64</v>
      </c>
      <c r="E128" s="7">
        <v>9786</v>
      </c>
      <c r="F128" s="8">
        <v>525</v>
      </c>
      <c r="H128" s="6">
        <v>40.42</v>
      </c>
      <c r="I128" s="7">
        <v>22974</v>
      </c>
      <c r="J128" s="7">
        <v>568</v>
      </c>
      <c r="L128" s="6">
        <v>35.54</v>
      </c>
      <c r="M128" s="7">
        <v>19599</v>
      </c>
      <c r="N128" s="7">
        <v>551</v>
      </c>
      <c r="P128" s="6">
        <v>35.46</v>
      </c>
      <c r="Q128" s="7">
        <v>18969</v>
      </c>
      <c r="R128" s="7">
        <v>535</v>
      </c>
    </row>
    <row r="129" ht="15" customHeight="1">
      <c r="D129" s="6"/>
    </row>
    <row r="130" spans="2:18" ht="15" customHeight="1">
      <c r="B130" t="s">
        <v>124</v>
      </c>
      <c r="C130" t="s">
        <v>16</v>
      </c>
      <c r="D130" s="6">
        <v>159.7</v>
      </c>
      <c r="E130" s="7">
        <v>105373</v>
      </c>
      <c r="F130" s="7">
        <v>659.7894895026518</v>
      </c>
      <c r="H130" s="6">
        <v>324.4562</v>
      </c>
      <c r="I130" s="7">
        <v>181309</v>
      </c>
      <c r="J130" s="7">
        <v>558.8088623364263</v>
      </c>
      <c r="L130" s="6">
        <v>306.81980000000004</v>
      </c>
      <c r="M130" s="7">
        <v>159767</v>
      </c>
      <c r="N130" s="7">
        <v>520.7193277617675</v>
      </c>
      <c r="P130" s="6">
        <v>293.32</v>
      </c>
      <c r="Q130" s="7">
        <v>154862</v>
      </c>
      <c r="R130" s="7">
        <v>527.9795547791317</v>
      </c>
    </row>
    <row r="131" spans="4:18" ht="12.75">
      <c r="D131" s="6"/>
      <c r="E131" s="7"/>
      <c r="F131" s="8"/>
      <c r="H131" s="6"/>
      <c r="I131" s="7"/>
      <c r="J131" s="7"/>
      <c r="K131" s="7"/>
      <c r="L131" s="6"/>
      <c r="M131" s="7"/>
      <c r="N131" s="7"/>
      <c r="O131" s="7"/>
      <c r="P131" s="6"/>
      <c r="Q131" s="7"/>
      <c r="R131" s="7"/>
    </row>
    <row r="132" spans="4:18" ht="12.75">
      <c r="D132" s="6"/>
      <c r="E132" s="7"/>
      <c r="F132" s="8"/>
      <c r="H132" s="6"/>
      <c r="I132" s="7"/>
      <c r="J132" s="7"/>
      <c r="K132" s="7"/>
      <c r="L132" s="6"/>
      <c r="M132" s="7"/>
      <c r="N132" s="7"/>
      <c r="O132" s="7"/>
      <c r="P132" s="6"/>
      <c r="Q132" s="7"/>
      <c r="R132" s="7"/>
    </row>
    <row r="133" spans="8:18" ht="12.75">
      <c r="H133" s="6"/>
      <c r="M133" s="7"/>
      <c r="N133" s="7"/>
      <c r="P133" s="6"/>
      <c r="Q133" s="7"/>
      <c r="R133" s="7"/>
    </row>
    <row r="134" spans="2:18" ht="12.75">
      <c r="B134" t="s">
        <v>125</v>
      </c>
      <c r="M134" s="7"/>
      <c r="N134" s="7"/>
      <c r="Q134" s="7"/>
      <c r="R134" s="7"/>
    </row>
    <row r="135" spans="13:18" ht="12.75">
      <c r="M135" s="7"/>
      <c r="N135" s="7"/>
      <c r="Q135" s="7"/>
      <c r="R135" s="7"/>
    </row>
    <row r="136" spans="2:14" ht="12.75">
      <c r="B136" s="9" t="s">
        <v>126</v>
      </c>
      <c r="M136" s="7"/>
      <c r="N136" s="7"/>
    </row>
    <row r="137" spans="2:14" ht="12.75">
      <c r="B137" s="9" t="s">
        <v>127</v>
      </c>
      <c r="M137" s="7"/>
      <c r="N137" s="7"/>
    </row>
    <row r="138" spans="13:14" ht="12.75">
      <c r="M138" s="7"/>
      <c r="N138" s="7"/>
    </row>
    <row r="139" spans="2:14" ht="12.75">
      <c r="B139" t="s">
        <v>152</v>
      </c>
      <c r="M139" s="7"/>
      <c r="N139" s="7"/>
    </row>
    <row r="140" spans="2:14" ht="12.75">
      <c r="B140" t="s">
        <v>153</v>
      </c>
      <c r="M140" s="7"/>
      <c r="N140" s="7"/>
    </row>
    <row r="141" spans="2:14" ht="12.75">
      <c r="B141" t="s">
        <v>134</v>
      </c>
      <c r="M141" s="7"/>
      <c r="N141" s="7"/>
    </row>
    <row r="142" spans="13:14" ht="12.75">
      <c r="M142" s="7"/>
      <c r="N142" s="7"/>
    </row>
    <row r="143" spans="13:14" ht="12.75">
      <c r="M143" s="7"/>
      <c r="N143" s="7"/>
    </row>
    <row r="144" spans="13:14" ht="12.75">
      <c r="M144" s="7"/>
      <c r="N144" s="7"/>
    </row>
    <row r="145" spans="13:14" ht="12.75">
      <c r="M145" s="7"/>
      <c r="N145" s="7"/>
    </row>
    <row r="146" spans="13:14" ht="12.75">
      <c r="M146" s="7"/>
      <c r="N146" s="7"/>
    </row>
    <row r="147" spans="13:14" ht="12.75">
      <c r="M147" s="7"/>
      <c r="N147" s="7"/>
    </row>
    <row r="148" spans="13:14" ht="12.75">
      <c r="M148" s="7"/>
      <c r="N148" s="7"/>
    </row>
    <row r="149" spans="13:14" ht="12.75">
      <c r="M149" s="7"/>
      <c r="N149" s="7"/>
    </row>
    <row r="150" spans="13:14" ht="12.75">
      <c r="M150" s="7"/>
      <c r="N150" s="7"/>
    </row>
    <row r="151" spans="13:14" ht="12.75">
      <c r="M151" s="7"/>
      <c r="N151" s="7"/>
    </row>
    <row r="152" spans="13:14" ht="12.75">
      <c r="M152" s="7"/>
      <c r="N152" s="7"/>
    </row>
    <row r="153" spans="13:14" ht="12.75">
      <c r="M153" s="7"/>
      <c r="N153" s="7"/>
    </row>
    <row r="154" spans="13:14" ht="12.75">
      <c r="M154" s="7"/>
      <c r="N154" s="7"/>
    </row>
    <row r="155" spans="13:14" ht="12.75">
      <c r="M155" s="7"/>
      <c r="N155" s="7"/>
    </row>
    <row r="156" spans="13:14" ht="12.75">
      <c r="M156" s="7"/>
      <c r="N156" s="7"/>
    </row>
    <row r="157" spans="13:14" ht="12.75">
      <c r="M157" s="7"/>
      <c r="N157" s="7"/>
    </row>
    <row r="158" spans="13:14" ht="12.75">
      <c r="M158" s="7"/>
      <c r="N158" s="7"/>
    </row>
    <row r="159" spans="13:14" ht="12.75">
      <c r="M159" s="7"/>
      <c r="N159" s="7"/>
    </row>
    <row r="160" spans="13:14" ht="12.75">
      <c r="M160" s="7"/>
      <c r="N160" s="7"/>
    </row>
    <row r="161" spans="13:14" ht="12.75">
      <c r="M161" s="7"/>
      <c r="N161" s="7"/>
    </row>
    <row r="162" spans="13:14" ht="12.75">
      <c r="M162" s="7"/>
      <c r="N162" s="7"/>
    </row>
    <row r="163" spans="13:14" ht="12.75">
      <c r="M163" s="7"/>
      <c r="N163" s="7"/>
    </row>
    <row r="164" spans="13:14" ht="12.75">
      <c r="M164" s="7"/>
      <c r="N164" s="7"/>
    </row>
    <row r="165" spans="13:14" ht="12.75">
      <c r="M165" s="7"/>
      <c r="N165" s="7"/>
    </row>
    <row r="166" spans="13:14" ht="12.75">
      <c r="M166" s="7"/>
      <c r="N166" s="7"/>
    </row>
    <row r="167" spans="13:14" ht="12.75">
      <c r="M167" s="7"/>
      <c r="N167" s="7"/>
    </row>
    <row r="168" spans="13:14" ht="12.75">
      <c r="M168" s="7"/>
      <c r="N168" s="7"/>
    </row>
    <row r="169" spans="13:14" ht="12.75">
      <c r="M169" s="7"/>
      <c r="N169" s="7"/>
    </row>
    <row r="170" spans="13:14" ht="12.75">
      <c r="M170" s="7"/>
      <c r="N170" s="7"/>
    </row>
    <row r="171" spans="13:14" ht="12.75">
      <c r="M171" s="7"/>
      <c r="N171" s="7"/>
    </row>
    <row r="172" spans="13:14" ht="12.75">
      <c r="M172" s="7"/>
      <c r="N172" s="7"/>
    </row>
    <row r="173" spans="13:14" ht="12.75">
      <c r="M173" s="7"/>
      <c r="N173" s="7"/>
    </row>
    <row r="174" spans="13:14" ht="12.75">
      <c r="M174" s="7"/>
      <c r="N174" s="7"/>
    </row>
    <row r="175" spans="13:14" ht="12.75">
      <c r="M175" s="7"/>
      <c r="N175" s="7"/>
    </row>
    <row r="176" spans="13:14" ht="12.75">
      <c r="M176" s="7"/>
      <c r="N176" s="7"/>
    </row>
    <row r="177" spans="13:14" ht="12.75">
      <c r="M177" s="7"/>
      <c r="N177" s="7"/>
    </row>
    <row r="178" spans="13:14" ht="12.75">
      <c r="M178" s="7"/>
      <c r="N178" s="7"/>
    </row>
    <row r="179" spans="13:14" ht="12.75">
      <c r="M179" s="7"/>
      <c r="N179" s="7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3/6/03.
FHDA IR*P RBB - 3/10/03
FH 5-yr WSCH FTEF Prod by Term.xls&amp;R&amp;8Page &amp;P of &amp;N</oddFooter>
  </headerFooter>
  <rowBreaks count="3" manualBreakCount="3">
    <brk id="43" min="1" max="17" man="1"/>
    <brk id="72" min="1" max="17" man="1"/>
    <brk id="10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bestFit="1" customWidth="1"/>
    <col min="6" max="6" width="7.7109375" style="0" customWidth="1"/>
    <col min="7" max="7" width="2.7109375" style="0" customWidth="1"/>
    <col min="8" max="8" width="9.28125" style="0" bestFit="1" customWidth="1"/>
    <col min="9" max="9" width="10.421875" style="0" bestFit="1" customWidth="1"/>
    <col min="10" max="10" width="7.7109375" style="0" customWidth="1"/>
    <col min="11" max="11" width="2.7109375" style="0" customWidth="1"/>
    <col min="12" max="13" width="9.28125" style="0" bestFit="1" customWidth="1"/>
    <col min="14" max="14" width="7.7109375" style="0" customWidth="1"/>
    <col min="15" max="15" width="2.7109375" style="0" customWidth="1"/>
    <col min="16" max="17" width="9.28125" style="0" bestFit="1" customWidth="1"/>
    <col min="18" max="18" width="7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138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customHeight="1">
      <c r="B8" t="s">
        <v>6</v>
      </c>
      <c r="C8" t="s">
        <v>7</v>
      </c>
      <c r="D8" s="6">
        <v>4.38</v>
      </c>
      <c r="E8" s="7">
        <v>2114</v>
      </c>
      <c r="F8" s="8">
        <v>483</v>
      </c>
      <c r="H8" s="6">
        <v>5.23</v>
      </c>
      <c r="I8" s="7">
        <v>2609</v>
      </c>
      <c r="J8" s="7">
        <v>499</v>
      </c>
      <c r="L8" s="6">
        <v>5.38</v>
      </c>
      <c r="M8" s="7">
        <v>2778</v>
      </c>
      <c r="N8" s="7">
        <v>516</v>
      </c>
      <c r="P8" s="6">
        <v>5.18</v>
      </c>
      <c r="Q8" s="7">
        <v>2562</v>
      </c>
      <c r="R8" s="7">
        <v>494</v>
      </c>
    </row>
    <row r="9" spans="2:18" ht="15" customHeight="1">
      <c r="B9" t="s">
        <v>8</v>
      </c>
      <c r="C9" t="s">
        <v>9</v>
      </c>
      <c r="D9" s="6">
        <v>8.11</v>
      </c>
      <c r="E9" s="7">
        <v>3433</v>
      </c>
      <c r="F9" s="7">
        <v>423</v>
      </c>
      <c r="H9" s="6">
        <v>10.44</v>
      </c>
      <c r="I9" s="7">
        <v>3813</v>
      </c>
      <c r="J9" s="7">
        <v>365</v>
      </c>
      <c r="L9" s="6">
        <v>9.4</v>
      </c>
      <c r="M9" s="7">
        <v>3844</v>
      </c>
      <c r="N9" s="7">
        <v>409</v>
      </c>
      <c r="P9" s="6">
        <v>9.08</v>
      </c>
      <c r="Q9" s="7">
        <v>3550</v>
      </c>
      <c r="R9" s="7">
        <v>391</v>
      </c>
    </row>
    <row r="10" spans="3:18" ht="15" customHeight="1">
      <c r="C10" t="s">
        <v>10</v>
      </c>
      <c r="D10">
        <v>0.3</v>
      </c>
      <c r="E10">
        <v>27</v>
      </c>
      <c r="F10">
        <v>89</v>
      </c>
      <c r="H10" s="6">
        <v>0.74</v>
      </c>
      <c r="I10" s="7">
        <v>86</v>
      </c>
      <c r="J10" s="7">
        <v>116</v>
      </c>
      <c r="L10" s="6">
        <v>0.83</v>
      </c>
      <c r="M10" s="7">
        <v>100</v>
      </c>
      <c r="N10" s="7">
        <v>121</v>
      </c>
      <c r="P10" s="6">
        <v>0.83</v>
      </c>
      <c r="Q10" s="7">
        <v>105</v>
      </c>
      <c r="R10" s="7">
        <v>127</v>
      </c>
    </row>
    <row r="11" spans="3:18" ht="15" customHeight="1">
      <c r="C11" t="s">
        <v>11</v>
      </c>
      <c r="D11" s="6">
        <v>0.15</v>
      </c>
      <c r="E11" s="7">
        <v>16</v>
      </c>
      <c r="F11" s="8">
        <v>110</v>
      </c>
      <c r="H11" s="6">
        <v>1.05</v>
      </c>
      <c r="I11" s="7">
        <v>187</v>
      </c>
      <c r="J11" s="7">
        <v>178</v>
      </c>
      <c r="L11" s="6">
        <v>1.34</v>
      </c>
      <c r="M11" s="7">
        <v>273</v>
      </c>
      <c r="N11" s="7">
        <v>204</v>
      </c>
      <c r="P11" s="6">
        <v>1.2</v>
      </c>
      <c r="Q11" s="7">
        <v>223</v>
      </c>
      <c r="R11" s="7">
        <v>186</v>
      </c>
    </row>
    <row r="12" spans="3:18" ht="15" customHeight="1">
      <c r="C12" t="s">
        <v>12</v>
      </c>
      <c r="D12" s="6">
        <v>0.95</v>
      </c>
      <c r="E12" s="7">
        <v>349</v>
      </c>
      <c r="F12" s="7">
        <v>367</v>
      </c>
      <c r="H12" s="6">
        <v>3.63</v>
      </c>
      <c r="I12" s="7">
        <v>1246</v>
      </c>
      <c r="J12" s="7">
        <v>343</v>
      </c>
      <c r="L12" s="6">
        <v>4.4</v>
      </c>
      <c r="M12" s="7">
        <v>1512</v>
      </c>
      <c r="N12" s="7">
        <v>343</v>
      </c>
      <c r="P12" s="6">
        <v>4.4</v>
      </c>
      <c r="Q12" s="7">
        <v>1530</v>
      </c>
      <c r="R12" s="7">
        <v>347</v>
      </c>
    </row>
    <row r="13" spans="3:18" ht="15" customHeight="1">
      <c r="C13" t="s">
        <v>13</v>
      </c>
      <c r="D13" s="10">
        <v>0.65</v>
      </c>
      <c r="E13">
        <v>262</v>
      </c>
      <c r="F13">
        <v>402</v>
      </c>
      <c r="H13" s="6">
        <v>1.1</v>
      </c>
      <c r="I13" s="7">
        <v>508</v>
      </c>
      <c r="J13" s="7">
        <v>462</v>
      </c>
      <c r="L13" s="6">
        <v>2.39</v>
      </c>
      <c r="M13" s="7">
        <v>1057</v>
      </c>
      <c r="N13" s="7">
        <v>442</v>
      </c>
      <c r="P13" s="6">
        <v>2.1</v>
      </c>
      <c r="Q13" s="7">
        <v>929</v>
      </c>
      <c r="R13" s="7">
        <v>442</v>
      </c>
    </row>
    <row r="14" spans="3:18" ht="15" customHeight="1">
      <c r="C14" t="s">
        <v>14</v>
      </c>
      <c r="D14" s="6">
        <v>0</v>
      </c>
      <c r="E14" s="7">
        <v>0</v>
      </c>
      <c r="F14" s="8" t="s">
        <v>15</v>
      </c>
      <c r="H14" s="6">
        <v>0.2</v>
      </c>
      <c r="I14" s="7">
        <v>69</v>
      </c>
      <c r="J14" s="7">
        <v>345</v>
      </c>
      <c r="L14" s="6">
        <v>0</v>
      </c>
      <c r="M14" s="7">
        <v>0</v>
      </c>
      <c r="N14" s="8" t="s">
        <v>15</v>
      </c>
      <c r="P14" s="6">
        <v>0</v>
      </c>
      <c r="Q14" s="7">
        <v>0</v>
      </c>
      <c r="R14" s="8" t="s">
        <v>15</v>
      </c>
    </row>
    <row r="15" spans="3:18" ht="15" customHeight="1">
      <c r="C15" t="s">
        <v>16</v>
      </c>
      <c r="D15" s="6">
        <v>14.54</v>
      </c>
      <c r="E15" s="7">
        <v>6202</v>
      </c>
      <c r="F15" s="8">
        <v>427</v>
      </c>
      <c r="H15" s="6">
        <v>22.4</v>
      </c>
      <c r="I15" s="7">
        <v>8518</v>
      </c>
      <c r="J15" s="7">
        <v>380</v>
      </c>
      <c r="L15" s="6">
        <v>23.74</v>
      </c>
      <c r="M15" s="7">
        <v>9564</v>
      </c>
      <c r="N15" s="7">
        <v>403</v>
      </c>
      <c r="P15" s="6">
        <v>22.8</v>
      </c>
      <c r="Q15" s="7">
        <v>8898</v>
      </c>
      <c r="R15" s="7">
        <v>390</v>
      </c>
    </row>
    <row r="16" spans="8:18" ht="15" customHeight="1">
      <c r="H16" s="6"/>
      <c r="I16" s="7"/>
      <c r="J16" s="7"/>
      <c r="L16" s="6"/>
      <c r="M16" s="7"/>
      <c r="N16" s="7"/>
      <c r="P16" s="6"/>
      <c r="Q16" s="7"/>
      <c r="R16" s="7"/>
    </row>
    <row r="17" spans="2:18" ht="15" customHeight="1">
      <c r="B17" t="s">
        <v>17</v>
      </c>
      <c r="C17" t="s">
        <v>18</v>
      </c>
      <c r="D17" s="6">
        <v>0.2</v>
      </c>
      <c r="E17" s="7">
        <v>176</v>
      </c>
      <c r="F17" s="8">
        <v>879</v>
      </c>
      <c r="H17" s="6">
        <v>0.2</v>
      </c>
      <c r="I17" s="7">
        <v>132</v>
      </c>
      <c r="J17" s="7">
        <v>660</v>
      </c>
      <c r="L17" s="6">
        <v>0.2</v>
      </c>
      <c r="M17" s="7">
        <v>84</v>
      </c>
      <c r="N17" s="7">
        <v>420</v>
      </c>
      <c r="P17" s="6">
        <v>0.2</v>
      </c>
      <c r="Q17" s="7">
        <v>84</v>
      </c>
      <c r="R17" s="7">
        <v>420</v>
      </c>
    </row>
    <row r="18" spans="2:18" ht="15" customHeight="1">
      <c r="B18" t="s">
        <v>19</v>
      </c>
      <c r="C18" t="s">
        <v>20</v>
      </c>
      <c r="D18" s="6">
        <v>3.06</v>
      </c>
      <c r="E18" s="7">
        <v>2013</v>
      </c>
      <c r="F18" s="8">
        <v>658</v>
      </c>
      <c r="H18" s="6">
        <v>6.64</v>
      </c>
      <c r="I18" s="7">
        <v>4078</v>
      </c>
      <c r="J18" s="7">
        <v>614</v>
      </c>
      <c r="L18" s="6">
        <v>6.78</v>
      </c>
      <c r="M18" s="7">
        <v>4272</v>
      </c>
      <c r="N18" s="7">
        <v>630</v>
      </c>
      <c r="P18" s="6">
        <v>7.3</v>
      </c>
      <c r="Q18" s="7">
        <v>4459</v>
      </c>
      <c r="R18" s="7">
        <v>611</v>
      </c>
    </row>
    <row r="19" spans="3:18" ht="15" customHeight="1">
      <c r="C19" t="s">
        <v>21</v>
      </c>
      <c r="D19" s="6">
        <v>0</v>
      </c>
      <c r="E19" s="7">
        <v>0</v>
      </c>
      <c r="F19" s="8" t="s">
        <v>15</v>
      </c>
      <c r="H19" s="6">
        <v>1.38</v>
      </c>
      <c r="I19" s="7">
        <v>619</v>
      </c>
      <c r="J19" s="7">
        <v>448</v>
      </c>
      <c r="L19" s="6">
        <v>1.27</v>
      </c>
      <c r="M19" s="7">
        <v>461</v>
      </c>
      <c r="N19" s="7">
        <v>364</v>
      </c>
      <c r="P19" s="6">
        <v>1.5</v>
      </c>
      <c r="Q19" s="7">
        <v>1041</v>
      </c>
      <c r="R19" s="7">
        <v>693</v>
      </c>
    </row>
    <row r="20" spans="3:18" ht="15" customHeight="1">
      <c r="C20" t="s">
        <v>22</v>
      </c>
      <c r="D20" s="6">
        <v>0</v>
      </c>
      <c r="E20" s="7">
        <v>0</v>
      </c>
      <c r="F20" s="8" t="s">
        <v>15</v>
      </c>
      <c r="H20" s="6">
        <v>2.13</v>
      </c>
      <c r="I20" s="7">
        <v>744</v>
      </c>
      <c r="J20" s="7">
        <v>349</v>
      </c>
      <c r="L20" s="6">
        <v>1.64</v>
      </c>
      <c r="M20" s="7">
        <v>675</v>
      </c>
      <c r="N20" s="7">
        <v>413</v>
      </c>
      <c r="P20" s="6">
        <v>2.03</v>
      </c>
      <c r="Q20" s="7">
        <v>735</v>
      </c>
      <c r="R20" s="7">
        <v>362</v>
      </c>
    </row>
    <row r="21" spans="3:18" ht="15" customHeight="1">
      <c r="C21" t="s">
        <v>23</v>
      </c>
      <c r="D21" s="6">
        <v>1.15</v>
      </c>
      <c r="E21" s="7">
        <v>676</v>
      </c>
      <c r="F21" s="7">
        <v>589</v>
      </c>
      <c r="H21" s="6">
        <v>4.68</v>
      </c>
      <c r="I21" s="7">
        <v>1634</v>
      </c>
      <c r="J21" s="7">
        <v>349</v>
      </c>
      <c r="L21" s="6">
        <v>4.79</v>
      </c>
      <c r="M21" s="7">
        <v>1629</v>
      </c>
      <c r="N21" s="7">
        <v>340</v>
      </c>
      <c r="P21" s="6">
        <v>4.15</v>
      </c>
      <c r="Q21" s="7">
        <v>1177</v>
      </c>
      <c r="R21" s="7">
        <v>284</v>
      </c>
    </row>
    <row r="22" spans="3:18" ht="15" customHeight="1">
      <c r="C22" t="s">
        <v>24</v>
      </c>
      <c r="D22" s="6">
        <v>0.61</v>
      </c>
      <c r="E22" s="7">
        <v>707</v>
      </c>
      <c r="F22" s="8">
        <v>1156</v>
      </c>
      <c r="H22" s="6">
        <v>1.54</v>
      </c>
      <c r="I22" s="7">
        <v>2073</v>
      </c>
      <c r="J22" s="7">
        <v>1349</v>
      </c>
      <c r="L22" s="6">
        <v>0.95</v>
      </c>
      <c r="M22" s="7">
        <v>280</v>
      </c>
      <c r="N22" s="7">
        <v>295</v>
      </c>
      <c r="P22" s="6">
        <v>0.95</v>
      </c>
      <c r="Q22" s="7">
        <v>270</v>
      </c>
      <c r="R22" s="7">
        <v>284</v>
      </c>
    </row>
    <row r="23" spans="3:18" ht="15" customHeight="1">
      <c r="C23" t="s">
        <v>25</v>
      </c>
      <c r="D23" s="6">
        <v>0.86</v>
      </c>
      <c r="E23" s="7">
        <v>524</v>
      </c>
      <c r="F23" s="7">
        <v>608</v>
      </c>
      <c r="H23" s="6">
        <v>1.32</v>
      </c>
      <c r="I23" s="7">
        <v>474</v>
      </c>
      <c r="J23" s="7">
        <v>358</v>
      </c>
      <c r="L23" s="6">
        <v>0.79</v>
      </c>
      <c r="M23" s="7">
        <v>420</v>
      </c>
      <c r="N23" s="7">
        <v>534</v>
      </c>
      <c r="P23" s="6">
        <v>0.37</v>
      </c>
      <c r="Q23" s="7">
        <v>247</v>
      </c>
      <c r="R23" s="7">
        <v>663</v>
      </c>
    </row>
    <row r="24" spans="3:18" ht="15" customHeight="1">
      <c r="C24" t="s">
        <v>26</v>
      </c>
      <c r="D24" s="6">
        <v>0.81</v>
      </c>
      <c r="E24" s="7">
        <v>368</v>
      </c>
      <c r="F24" s="8">
        <v>455</v>
      </c>
      <c r="H24" s="6">
        <v>1.82</v>
      </c>
      <c r="I24" s="7">
        <v>801</v>
      </c>
      <c r="J24" s="7">
        <v>440</v>
      </c>
      <c r="L24" s="6">
        <v>1.61</v>
      </c>
      <c r="M24" s="7">
        <v>680</v>
      </c>
      <c r="N24" s="7">
        <v>422</v>
      </c>
      <c r="P24" s="6">
        <v>1.41</v>
      </c>
      <c r="Q24" s="7">
        <v>717</v>
      </c>
      <c r="R24" s="7">
        <v>509</v>
      </c>
    </row>
    <row r="25" spans="3:18" ht="15" customHeight="1">
      <c r="C25" t="s">
        <v>27</v>
      </c>
      <c r="D25" s="6">
        <v>0.76</v>
      </c>
      <c r="E25" s="7">
        <v>301</v>
      </c>
      <c r="F25" s="8">
        <v>398</v>
      </c>
      <c r="H25" s="6">
        <v>2.87</v>
      </c>
      <c r="I25" s="7">
        <v>1401</v>
      </c>
      <c r="J25" s="7">
        <v>489</v>
      </c>
      <c r="L25" s="6">
        <v>2.38</v>
      </c>
      <c r="M25" s="7">
        <v>1421</v>
      </c>
      <c r="N25" s="7">
        <v>598</v>
      </c>
      <c r="P25" s="6">
        <v>2.67</v>
      </c>
      <c r="Q25" s="7">
        <v>1613</v>
      </c>
      <c r="R25" s="7">
        <v>605</v>
      </c>
    </row>
    <row r="26" spans="3:18" ht="15" customHeight="1">
      <c r="C26" t="s">
        <v>28</v>
      </c>
      <c r="D26" s="6">
        <v>0</v>
      </c>
      <c r="E26" s="7">
        <v>0</v>
      </c>
      <c r="F26" s="8" t="s">
        <v>15</v>
      </c>
      <c r="H26" s="6">
        <v>1.45</v>
      </c>
      <c r="I26" s="7">
        <v>480</v>
      </c>
      <c r="J26" s="7">
        <v>331</v>
      </c>
      <c r="L26" s="6">
        <v>1.53</v>
      </c>
      <c r="M26" s="7">
        <v>476</v>
      </c>
      <c r="N26" s="7">
        <v>312</v>
      </c>
      <c r="P26" s="6">
        <v>1.06</v>
      </c>
      <c r="Q26" s="7">
        <v>438</v>
      </c>
      <c r="R26" s="7">
        <v>413</v>
      </c>
    </row>
    <row r="27" spans="3:18" ht="15" customHeight="1">
      <c r="C27" t="s">
        <v>29</v>
      </c>
      <c r="D27" s="6">
        <v>4.23</v>
      </c>
      <c r="E27" s="7">
        <v>2519</v>
      </c>
      <c r="F27" s="8">
        <v>596</v>
      </c>
      <c r="H27" s="6">
        <v>4.23</v>
      </c>
      <c r="I27" s="7">
        <v>4668</v>
      </c>
      <c r="J27" s="7">
        <v>1104</v>
      </c>
      <c r="L27" s="6">
        <v>4.23</v>
      </c>
      <c r="M27" s="7">
        <v>2294</v>
      </c>
      <c r="N27" s="7">
        <v>543</v>
      </c>
      <c r="P27" s="6">
        <v>4.06</v>
      </c>
      <c r="Q27" s="7">
        <v>2516</v>
      </c>
      <c r="R27" s="7">
        <v>619</v>
      </c>
    </row>
    <row r="28" spans="3:18" ht="15" customHeight="1">
      <c r="C28" t="s">
        <v>30</v>
      </c>
      <c r="D28" s="6">
        <v>2.38</v>
      </c>
      <c r="E28" s="7">
        <v>1285</v>
      </c>
      <c r="F28" s="8">
        <v>541</v>
      </c>
      <c r="H28" s="6">
        <v>1.83</v>
      </c>
      <c r="I28" s="7">
        <v>1041</v>
      </c>
      <c r="J28" s="7">
        <v>570</v>
      </c>
      <c r="L28" s="6">
        <v>1.51</v>
      </c>
      <c r="M28" s="7">
        <v>972</v>
      </c>
      <c r="N28" s="7">
        <v>644</v>
      </c>
      <c r="P28" s="6">
        <v>1.8</v>
      </c>
      <c r="Q28" s="7">
        <v>911</v>
      </c>
      <c r="R28" s="7">
        <v>506</v>
      </c>
    </row>
    <row r="29" spans="3:18" ht="15" customHeight="1">
      <c r="C29" t="s">
        <v>32</v>
      </c>
      <c r="D29" s="6">
        <v>2.39</v>
      </c>
      <c r="E29" s="7">
        <v>1785</v>
      </c>
      <c r="F29" s="7">
        <v>747</v>
      </c>
      <c r="H29" s="6">
        <v>3.31</v>
      </c>
      <c r="I29" s="7">
        <v>1793</v>
      </c>
      <c r="J29" s="7">
        <v>543</v>
      </c>
      <c r="L29" s="6">
        <v>3.58</v>
      </c>
      <c r="M29" s="7">
        <v>1844</v>
      </c>
      <c r="N29" s="7">
        <v>516</v>
      </c>
      <c r="P29" s="6">
        <v>3.17</v>
      </c>
      <c r="Q29" s="7">
        <v>1694</v>
      </c>
      <c r="R29" s="7">
        <v>534</v>
      </c>
    </row>
    <row r="30" spans="3:18" ht="15" customHeight="1">
      <c r="C30" t="s">
        <v>33</v>
      </c>
      <c r="D30" s="6">
        <v>0.78</v>
      </c>
      <c r="E30" s="7">
        <v>248</v>
      </c>
      <c r="F30" s="8">
        <v>317</v>
      </c>
      <c r="H30" s="6">
        <v>2.93</v>
      </c>
      <c r="I30" s="7">
        <v>1145</v>
      </c>
      <c r="J30" s="7">
        <v>391</v>
      </c>
      <c r="L30" s="6">
        <v>2.97</v>
      </c>
      <c r="M30" s="7">
        <v>1089</v>
      </c>
      <c r="N30" s="7">
        <v>367</v>
      </c>
      <c r="P30" s="6">
        <v>3.39</v>
      </c>
      <c r="Q30" s="7">
        <v>1228</v>
      </c>
      <c r="R30" s="7">
        <v>362</v>
      </c>
    </row>
    <row r="31" spans="3:18" ht="15" customHeight="1">
      <c r="C31" t="s">
        <v>34</v>
      </c>
      <c r="D31" s="6">
        <v>0</v>
      </c>
      <c r="E31" s="7">
        <v>0</v>
      </c>
      <c r="F31" s="8" t="s">
        <v>15</v>
      </c>
      <c r="H31" s="6">
        <v>2.72</v>
      </c>
      <c r="I31" s="7">
        <v>2791</v>
      </c>
      <c r="J31" s="7">
        <v>1026</v>
      </c>
      <c r="L31" s="6">
        <v>2.39</v>
      </c>
      <c r="M31" s="7">
        <v>1333</v>
      </c>
      <c r="N31" s="7">
        <v>558</v>
      </c>
      <c r="P31" s="6">
        <v>2.53</v>
      </c>
      <c r="Q31" s="7">
        <v>1978</v>
      </c>
      <c r="R31" s="7">
        <v>781</v>
      </c>
    </row>
    <row r="32" spans="3:18" ht="15" customHeight="1">
      <c r="C32" t="s">
        <v>16</v>
      </c>
      <c r="D32" s="10">
        <v>17.22</v>
      </c>
      <c r="E32" s="7">
        <v>10603</v>
      </c>
      <c r="F32">
        <v>616</v>
      </c>
      <c r="H32" s="6">
        <v>39.04</v>
      </c>
      <c r="I32" s="7">
        <v>23876</v>
      </c>
      <c r="J32" s="7">
        <v>612</v>
      </c>
      <c r="L32" s="6">
        <v>36.59</v>
      </c>
      <c r="M32" s="7">
        <v>17930</v>
      </c>
      <c r="N32" s="7">
        <v>490</v>
      </c>
      <c r="P32" s="6">
        <v>36.6</v>
      </c>
      <c r="Q32" s="7">
        <v>19107</v>
      </c>
      <c r="R32" s="7">
        <v>522</v>
      </c>
    </row>
    <row r="33" spans="8:18" ht="15" customHeight="1">
      <c r="H33" s="6"/>
      <c r="I33" s="7"/>
      <c r="J33" s="7"/>
      <c r="L33" s="6"/>
      <c r="M33" s="7"/>
      <c r="N33" s="7"/>
      <c r="P33" s="6"/>
      <c r="Q33" s="7"/>
      <c r="R33" s="7"/>
    </row>
    <row r="34" spans="2:18" ht="15" customHeight="1">
      <c r="B34" t="s">
        <v>35</v>
      </c>
      <c r="C34" t="s">
        <v>36</v>
      </c>
      <c r="D34" s="6">
        <v>1</v>
      </c>
      <c r="E34" s="7">
        <v>642</v>
      </c>
      <c r="F34" s="8">
        <v>642</v>
      </c>
      <c r="H34" s="6">
        <v>5.17</v>
      </c>
      <c r="I34" s="7">
        <v>2531</v>
      </c>
      <c r="J34" s="7">
        <v>489</v>
      </c>
      <c r="L34" s="6">
        <v>4.14</v>
      </c>
      <c r="M34" s="7">
        <v>2267</v>
      </c>
      <c r="N34" s="7">
        <v>547</v>
      </c>
      <c r="P34" s="6">
        <v>4.77</v>
      </c>
      <c r="Q34" s="7">
        <v>2517</v>
      </c>
      <c r="R34" s="7">
        <v>527</v>
      </c>
    </row>
    <row r="35" spans="2:18" ht="15" customHeight="1">
      <c r="B35" t="s">
        <v>37</v>
      </c>
      <c r="C35" t="s">
        <v>38</v>
      </c>
      <c r="D35" s="6">
        <v>0</v>
      </c>
      <c r="E35" s="7">
        <v>0</v>
      </c>
      <c r="F35" s="8" t="s">
        <v>15</v>
      </c>
      <c r="H35" s="6">
        <v>0</v>
      </c>
      <c r="I35" s="7">
        <v>0</v>
      </c>
      <c r="J35" s="8" t="s">
        <v>15</v>
      </c>
      <c r="L35" s="6">
        <v>0</v>
      </c>
      <c r="M35" s="7">
        <v>96</v>
      </c>
      <c r="N35" s="8" t="s">
        <v>15</v>
      </c>
      <c r="P35" s="6">
        <v>0</v>
      </c>
      <c r="Q35" s="7">
        <v>0</v>
      </c>
      <c r="R35" s="8" t="s">
        <v>15</v>
      </c>
    </row>
    <row r="36" spans="3:18" ht="15" customHeight="1">
      <c r="C36" t="s">
        <v>39</v>
      </c>
      <c r="D36" s="6">
        <v>1.2</v>
      </c>
      <c r="E36" s="7">
        <v>495</v>
      </c>
      <c r="F36" s="8">
        <v>412</v>
      </c>
      <c r="H36" s="6">
        <v>1.95</v>
      </c>
      <c r="I36" s="7">
        <v>1393</v>
      </c>
      <c r="J36" s="7">
        <v>714</v>
      </c>
      <c r="L36" s="6">
        <v>1.94</v>
      </c>
      <c r="M36" s="7">
        <v>879</v>
      </c>
      <c r="N36" s="7">
        <v>452</v>
      </c>
      <c r="P36" s="6">
        <v>1.95</v>
      </c>
      <c r="Q36" s="7">
        <v>1266</v>
      </c>
      <c r="R36" s="7">
        <v>649</v>
      </c>
    </row>
    <row r="37" spans="3:18" ht="15" customHeight="1">
      <c r="C37" t="s">
        <v>40</v>
      </c>
      <c r="D37" s="6">
        <v>0</v>
      </c>
      <c r="E37" s="7">
        <v>0</v>
      </c>
      <c r="F37" s="8" t="s">
        <v>15</v>
      </c>
      <c r="H37" s="6">
        <v>0</v>
      </c>
      <c r="I37" s="7">
        <v>32</v>
      </c>
      <c r="J37" s="8" t="s">
        <v>15</v>
      </c>
      <c r="L37" s="6">
        <v>0</v>
      </c>
      <c r="M37" s="7">
        <v>24</v>
      </c>
      <c r="N37" s="8" t="s">
        <v>15</v>
      </c>
      <c r="P37" s="6">
        <v>0</v>
      </c>
      <c r="Q37" s="7">
        <v>44</v>
      </c>
      <c r="R37" s="8" t="s">
        <v>15</v>
      </c>
    </row>
    <row r="38" spans="3:18" ht="15" customHeight="1">
      <c r="C38" t="s">
        <v>41</v>
      </c>
      <c r="D38" s="6">
        <v>0.83</v>
      </c>
      <c r="E38" s="7">
        <v>274</v>
      </c>
      <c r="F38" s="7">
        <v>329</v>
      </c>
      <c r="H38" s="6">
        <v>2.84</v>
      </c>
      <c r="I38" s="7">
        <v>1578</v>
      </c>
      <c r="J38" s="7">
        <v>555</v>
      </c>
      <c r="L38" s="6">
        <v>3.4</v>
      </c>
      <c r="M38" s="7">
        <v>1504</v>
      </c>
      <c r="N38" s="7">
        <v>443</v>
      </c>
      <c r="P38" s="6">
        <v>2.97</v>
      </c>
      <c r="Q38" s="7">
        <v>1456</v>
      </c>
      <c r="R38" s="7">
        <v>489</v>
      </c>
    </row>
    <row r="39" spans="3:18" ht="15" customHeight="1">
      <c r="C39" t="s">
        <v>42</v>
      </c>
      <c r="D39" s="6">
        <v>0.22</v>
      </c>
      <c r="E39" s="7">
        <v>90</v>
      </c>
      <c r="F39" s="8">
        <v>418</v>
      </c>
      <c r="H39" s="6">
        <v>0.93</v>
      </c>
      <c r="I39" s="7">
        <v>624</v>
      </c>
      <c r="J39" s="7">
        <v>669</v>
      </c>
      <c r="L39" s="6">
        <v>1.04</v>
      </c>
      <c r="M39" s="7">
        <v>476</v>
      </c>
      <c r="N39" s="7">
        <v>460</v>
      </c>
      <c r="P39" s="6">
        <v>1.25</v>
      </c>
      <c r="Q39" s="7">
        <v>641</v>
      </c>
      <c r="R39" s="7">
        <v>514</v>
      </c>
    </row>
    <row r="40" spans="3:18" ht="15" customHeight="1">
      <c r="C40" t="s">
        <v>43</v>
      </c>
      <c r="D40" s="6">
        <v>1.33</v>
      </c>
      <c r="E40" s="7">
        <v>1337</v>
      </c>
      <c r="F40" s="7">
        <v>1004</v>
      </c>
      <c r="H40" s="6">
        <v>3.63</v>
      </c>
      <c r="I40" s="7">
        <v>2473</v>
      </c>
      <c r="J40" s="7">
        <v>681</v>
      </c>
      <c r="L40" s="6">
        <v>3.4</v>
      </c>
      <c r="M40" s="7">
        <v>2433</v>
      </c>
      <c r="N40" s="7">
        <v>716</v>
      </c>
      <c r="P40" s="6">
        <v>3.63</v>
      </c>
      <c r="Q40" s="7">
        <v>2740</v>
      </c>
      <c r="R40" s="7">
        <v>755</v>
      </c>
    </row>
    <row r="41" spans="3:18" ht="15" customHeight="1">
      <c r="C41" t="s">
        <v>44</v>
      </c>
      <c r="D41" s="6">
        <v>0</v>
      </c>
      <c r="E41" s="7">
        <v>0</v>
      </c>
      <c r="F41" s="8" t="s">
        <v>15</v>
      </c>
      <c r="H41" s="6">
        <v>0</v>
      </c>
      <c r="I41" s="7">
        <v>107</v>
      </c>
      <c r="J41" s="8" t="s">
        <v>15</v>
      </c>
      <c r="L41" s="6">
        <v>0</v>
      </c>
      <c r="M41" s="7">
        <v>4</v>
      </c>
      <c r="N41" s="8" t="s">
        <v>15</v>
      </c>
      <c r="P41" s="6">
        <v>0</v>
      </c>
      <c r="Q41" s="7">
        <v>0</v>
      </c>
      <c r="R41" s="8" t="s">
        <v>15</v>
      </c>
    </row>
    <row r="42" spans="3:18" ht="15" customHeight="1">
      <c r="C42" t="s">
        <v>45</v>
      </c>
      <c r="D42" s="6">
        <v>0.6</v>
      </c>
      <c r="E42" s="7">
        <v>189</v>
      </c>
      <c r="F42" s="7">
        <v>315</v>
      </c>
      <c r="H42" s="6">
        <v>1.2</v>
      </c>
      <c r="I42" s="7">
        <v>432</v>
      </c>
      <c r="J42" s="7">
        <v>360</v>
      </c>
      <c r="L42" s="6">
        <v>1.2</v>
      </c>
      <c r="M42" s="7">
        <v>492</v>
      </c>
      <c r="N42" s="7">
        <v>410</v>
      </c>
      <c r="P42" s="6">
        <v>1.5</v>
      </c>
      <c r="Q42" s="7">
        <v>582</v>
      </c>
      <c r="R42" s="7">
        <v>388</v>
      </c>
    </row>
    <row r="43" spans="3:18" ht="15" customHeight="1">
      <c r="C43" t="s">
        <v>46</v>
      </c>
      <c r="D43" s="6">
        <v>3.2</v>
      </c>
      <c r="E43" s="7">
        <v>2144</v>
      </c>
      <c r="F43" s="7">
        <v>670</v>
      </c>
      <c r="H43" s="6">
        <v>6.56</v>
      </c>
      <c r="I43" s="7">
        <v>3261</v>
      </c>
      <c r="J43" s="7">
        <v>497</v>
      </c>
      <c r="L43" s="6">
        <v>7.2</v>
      </c>
      <c r="M43" s="7">
        <v>3650</v>
      </c>
      <c r="N43" s="7">
        <v>507</v>
      </c>
      <c r="P43" s="6">
        <v>7.2</v>
      </c>
      <c r="Q43" s="7">
        <v>3722</v>
      </c>
      <c r="R43" s="7">
        <v>517</v>
      </c>
    </row>
    <row r="44" spans="2:18" ht="15" customHeight="1">
      <c r="B44" t="s">
        <v>35</v>
      </c>
      <c r="C44" t="s">
        <v>47</v>
      </c>
      <c r="D44" s="6">
        <v>1.87</v>
      </c>
      <c r="E44" s="7">
        <v>1080</v>
      </c>
      <c r="F44" s="7">
        <v>579</v>
      </c>
      <c r="H44" s="6">
        <v>4.65</v>
      </c>
      <c r="I44" s="7">
        <v>2503</v>
      </c>
      <c r="J44" s="7">
        <v>539</v>
      </c>
      <c r="L44" s="6">
        <v>4.46</v>
      </c>
      <c r="M44" s="7">
        <v>1967</v>
      </c>
      <c r="N44" s="7">
        <v>441</v>
      </c>
      <c r="P44" s="6">
        <v>4.28</v>
      </c>
      <c r="Q44" s="7">
        <v>1830</v>
      </c>
      <c r="R44" s="7">
        <v>427</v>
      </c>
    </row>
    <row r="45" spans="2:18" ht="15" customHeight="1">
      <c r="B45" t="s">
        <v>37</v>
      </c>
      <c r="C45" t="s">
        <v>48</v>
      </c>
      <c r="D45" s="6">
        <v>1</v>
      </c>
      <c r="E45" s="7">
        <v>545</v>
      </c>
      <c r="F45" s="7">
        <v>545</v>
      </c>
      <c r="H45" s="6">
        <v>3.6</v>
      </c>
      <c r="I45" s="7">
        <v>1851</v>
      </c>
      <c r="J45" s="7">
        <v>515</v>
      </c>
      <c r="L45" s="6">
        <v>3.6</v>
      </c>
      <c r="M45" s="7">
        <v>1784</v>
      </c>
      <c r="N45" s="7">
        <v>496</v>
      </c>
      <c r="P45" s="6">
        <v>3.9</v>
      </c>
      <c r="Q45" s="7">
        <v>1885</v>
      </c>
      <c r="R45" s="7">
        <v>484</v>
      </c>
    </row>
    <row r="46" spans="2:18" ht="15" customHeight="1">
      <c r="B46" t="s">
        <v>135</v>
      </c>
      <c r="C46" t="s">
        <v>49</v>
      </c>
      <c r="D46" s="6">
        <v>2.07</v>
      </c>
      <c r="E46" s="7">
        <v>1110</v>
      </c>
      <c r="F46" s="7">
        <v>537</v>
      </c>
      <c r="H46" s="6">
        <v>4.43</v>
      </c>
      <c r="I46" s="7">
        <v>2771</v>
      </c>
      <c r="J46" s="7">
        <v>625</v>
      </c>
      <c r="L46" s="6">
        <v>3.8</v>
      </c>
      <c r="M46" s="7">
        <v>2417</v>
      </c>
      <c r="N46" s="7">
        <v>636</v>
      </c>
      <c r="P46" s="6">
        <v>3.8</v>
      </c>
      <c r="Q46" s="7">
        <v>2271</v>
      </c>
      <c r="R46" s="7">
        <v>598</v>
      </c>
    </row>
    <row r="47" spans="3:18" ht="15" customHeight="1">
      <c r="C47" t="s">
        <v>50</v>
      </c>
      <c r="D47" s="6">
        <v>0</v>
      </c>
      <c r="E47" s="7">
        <v>0</v>
      </c>
      <c r="F47" s="8" t="s">
        <v>15</v>
      </c>
      <c r="H47" s="6">
        <v>0.8</v>
      </c>
      <c r="I47" s="7">
        <v>276</v>
      </c>
      <c r="J47" s="7">
        <v>345</v>
      </c>
      <c r="L47" s="6">
        <v>0.53</v>
      </c>
      <c r="M47" s="7">
        <v>204</v>
      </c>
      <c r="N47" s="7">
        <v>382</v>
      </c>
      <c r="P47" s="6">
        <v>0.8</v>
      </c>
      <c r="Q47" s="7">
        <v>256</v>
      </c>
      <c r="R47" s="7">
        <v>320</v>
      </c>
    </row>
    <row r="48" spans="3:18" ht="15" customHeight="1">
      <c r="C48" t="s">
        <v>51</v>
      </c>
      <c r="D48" s="6">
        <v>1.6</v>
      </c>
      <c r="E48" s="7">
        <v>763</v>
      </c>
      <c r="F48" s="7">
        <v>476</v>
      </c>
      <c r="H48" s="6">
        <v>0.48</v>
      </c>
      <c r="I48" s="7">
        <v>771</v>
      </c>
      <c r="J48" s="7">
        <v>1617</v>
      </c>
      <c r="L48" s="6">
        <v>0.36</v>
      </c>
      <c r="M48" s="7">
        <v>1069</v>
      </c>
      <c r="N48" s="7">
        <v>3010</v>
      </c>
      <c r="P48" s="6">
        <v>0.33</v>
      </c>
      <c r="Q48" s="7">
        <v>1152</v>
      </c>
      <c r="R48" s="7">
        <v>3449</v>
      </c>
    </row>
    <row r="49" spans="3:18" ht="15" customHeight="1">
      <c r="C49" t="s">
        <v>52</v>
      </c>
      <c r="D49" s="6">
        <v>0.97</v>
      </c>
      <c r="E49" s="7">
        <v>429</v>
      </c>
      <c r="F49" s="8">
        <v>444</v>
      </c>
      <c r="H49" s="6">
        <v>3.46</v>
      </c>
      <c r="I49" s="7">
        <v>1615</v>
      </c>
      <c r="J49" s="7">
        <v>466</v>
      </c>
      <c r="L49" s="6">
        <v>3.2</v>
      </c>
      <c r="M49" s="7">
        <v>1501</v>
      </c>
      <c r="N49" s="7">
        <v>469</v>
      </c>
      <c r="P49" s="6">
        <v>3.66</v>
      </c>
      <c r="Q49" s="7">
        <v>1660</v>
      </c>
      <c r="R49" s="7">
        <v>453</v>
      </c>
    </row>
    <row r="50" spans="3:18" ht="15" customHeight="1">
      <c r="C50" t="s">
        <v>53</v>
      </c>
      <c r="D50" s="6">
        <v>0.97</v>
      </c>
      <c r="E50" s="7">
        <v>351</v>
      </c>
      <c r="F50" s="7">
        <v>363</v>
      </c>
      <c r="H50" s="6">
        <v>2.23</v>
      </c>
      <c r="I50" s="7">
        <v>1016</v>
      </c>
      <c r="J50" s="7">
        <v>455</v>
      </c>
      <c r="L50" s="6">
        <v>2.47</v>
      </c>
      <c r="M50" s="7">
        <v>971</v>
      </c>
      <c r="N50" s="7">
        <v>394</v>
      </c>
      <c r="P50" s="6">
        <v>2.37</v>
      </c>
      <c r="Q50" s="7">
        <v>888</v>
      </c>
      <c r="R50" s="7">
        <v>376</v>
      </c>
    </row>
    <row r="51" spans="3:18" ht="15" customHeight="1">
      <c r="C51" t="s">
        <v>54</v>
      </c>
      <c r="D51" s="6">
        <v>0.3</v>
      </c>
      <c r="E51" s="7">
        <v>173</v>
      </c>
      <c r="F51" s="7">
        <v>576</v>
      </c>
      <c r="H51" s="6">
        <v>0.6</v>
      </c>
      <c r="I51" s="7">
        <v>336</v>
      </c>
      <c r="J51" s="7">
        <v>560</v>
      </c>
      <c r="L51" s="6">
        <v>0.3</v>
      </c>
      <c r="M51" s="7">
        <v>195</v>
      </c>
      <c r="N51" s="7">
        <v>652</v>
      </c>
      <c r="P51" s="6">
        <v>0.9</v>
      </c>
      <c r="Q51" s="7">
        <v>188</v>
      </c>
      <c r="R51" s="7">
        <v>209</v>
      </c>
    </row>
    <row r="52" spans="3:18" ht="15" customHeight="1">
      <c r="C52" t="s">
        <v>16</v>
      </c>
      <c r="D52">
        <v>17.15</v>
      </c>
      <c r="E52" s="7">
        <v>9620</v>
      </c>
      <c r="F52">
        <v>561</v>
      </c>
      <c r="H52" s="6">
        <v>42.54</v>
      </c>
      <c r="I52" s="7">
        <v>23570</v>
      </c>
      <c r="J52" s="7">
        <v>554</v>
      </c>
      <c r="L52" s="6">
        <v>41.03</v>
      </c>
      <c r="M52" s="7">
        <v>21934</v>
      </c>
      <c r="N52" s="7">
        <v>535</v>
      </c>
      <c r="P52" s="6">
        <v>43.32</v>
      </c>
      <c r="Q52" s="7">
        <v>23098</v>
      </c>
      <c r="R52" s="7">
        <v>533</v>
      </c>
    </row>
    <row r="53" spans="8:18" ht="15" customHeight="1">
      <c r="H53" s="6"/>
      <c r="I53" s="7"/>
      <c r="J53" s="7"/>
      <c r="L53" s="6"/>
      <c r="M53" s="7"/>
      <c r="N53" s="7"/>
      <c r="P53" s="6"/>
      <c r="Q53" s="7"/>
      <c r="R53" s="7"/>
    </row>
    <row r="54" spans="2:18" ht="15" customHeight="1">
      <c r="B54" t="s">
        <v>55</v>
      </c>
      <c r="C54" t="s">
        <v>56</v>
      </c>
      <c r="D54" s="10">
        <v>0.18</v>
      </c>
      <c r="E54">
        <v>148</v>
      </c>
      <c r="F54">
        <v>809</v>
      </c>
      <c r="H54" s="6">
        <v>0.11</v>
      </c>
      <c r="I54" s="7">
        <v>12</v>
      </c>
      <c r="J54" s="7">
        <v>111</v>
      </c>
      <c r="L54" s="6">
        <v>0</v>
      </c>
      <c r="M54" s="7">
        <v>30</v>
      </c>
      <c r="N54" s="8" t="s">
        <v>15</v>
      </c>
      <c r="P54" s="6">
        <v>0.11</v>
      </c>
      <c r="Q54" s="7">
        <v>3</v>
      </c>
      <c r="R54" s="7">
        <v>30</v>
      </c>
    </row>
    <row r="55" spans="2:18" ht="15" customHeight="1">
      <c r="B55" t="s">
        <v>57</v>
      </c>
      <c r="C55" t="s">
        <v>58</v>
      </c>
      <c r="D55" s="6">
        <v>2.15</v>
      </c>
      <c r="E55" s="7">
        <v>1894</v>
      </c>
      <c r="F55" s="8">
        <v>882</v>
      </c>
      <c r="H55" s="6">
        <v>5.8</v>
      </c>
      <c r="I55" s="7">
        <v>4020</v>
      </c>
      <c r="J55" s="7">
        <v>693</v>
      </c>
      <c r="L55" s="6">
        <v>5.34</v>
      </c>
      <c r="M55" s="7">
        <v>3315</v>
      </c>
      <c r="N55" s="7">
        <v>621</v>
      </c>
      <c r="P55" s="6">
        <v>4.27</v>
      </c>
      <c r="Q55" s="7">
        <v>2929</v>
      </c>
      <c r="R55" s="7">
        <v>687</v>
      </c>
    </row>
    <row r="56" spans="3:18" ht="15" customHeight="1">
      <c r="C56" t="s">
        <v>59</v>
      </c>
      <c r="D56" s="6">
        <v>12.42</v>
      </c>
      <c r="E56" s="7">
        <v>10655</v>
      </c>
      <c r="F56" s="7">
        <v>858</v>
      </c>
      <c r="H56" s="6">
        <v>20.19</v>
      </c>
      <c r="I56" s="7">
        <v>17083</v>
      </c>
      <c r="J56" s="7">
        <v>846</v>
      </c>
      <c r="L56" s="6">
        <v>17.99</v>
      </c>
      <c r="M56" s="7">
        <v>14008</v>
      </c>
      <c r="N56" s="7">
        <v>779</v>
      </c>
      <c r="P56" s="6">
        <v>19.82</v>
      </c>
      <c r="Q56" s="7">
        <v>14865</v>
      </c>
      <c r="R56" s="7">
        <v>750</v>
      </c>
    </row>
    <row r="57" spans="3:18" ht="15" customHeight="1">
      <c r="C57" t="s">
        <v>60</v>
      </c>
      <c r="D57" s="6">
        <v>2.26</v>
      </c>
      <c r="E57" s="7">
        <v>1215</v>
      </c>
      <c r="F57" s="8">
        <v>538</v>
      </c>
      <c r="H57" s="6">
        <v>5.87</v>
      </c>
      <c r="I57" s="7">
        <v>2520</v>
      </c>
      <c r="J57" s="7">
        <v>429</v>
      </c>
      <c r="L57" s="6">
        <v>4.24</v>
      </c>
      <c r="M57" s="7">
        <v>2061</v>
      </c>
      <c r="N57" s="7">
        <v>486</v>
      </c>
      <c r="P57" s="6">
        <v>5.27</v>
      </c>
      <c r="Q57" s="7">
        <v>2130</v>
      </c>
      <c r="R57" s="7">
        <v>404</v>
      </c>
    </row>
    <row r="58" spans="3:18" ht="15" customHeight="1">
      <c r="C58" t="s">
        <v>61</v>
      </c>
      <c r="D58" s="6">
        <v>3.54</v>
      </c>
      <c r="E58" s="7">
        <v>3904</v>
      </c>
      <c r="F58" s="8">
        <v>1103</v>
      </c>
      <c r="H58" s="6">
        <v>8.1</v>
      </c>
      <c r="I58" s="7">
        <v>7297</v>
      </c>
      <c r="J58" s="7">
        <v>900</v>
      </c>
      <c r="L58" s="6">
        <v>6.74</v>
      </c>
      <c r="M58" s="7">
        <v>6030</v>
      </c>
      <c r="N58" s="7">
        <v>895</v>
      </c>
      <c r="P58" s="6">
        <v>7.07</v>
      </c>
      <c r="Q58" s="7">
        <v>4938</v>
      </c>
      <c r="R58" s="7">
        <v>698</v>
      </c>
    </row>
    <row r="59" spans="3:18" ht="15" customHeight="1">
      <c r="C59" t="s">
        <v>62</v>
      </c>
      <c r="D59" s="6">
        <v>0</v>
      </c>
      <c r="E59" s="7">
        <v>0</v>
      </c>
      <c r="F59" s="8" t="s">
        <v>15</v>
      </c>
      <c r="H59" s="6">
        <v>3.67</v>
      </c>
      <c r="I59" s="7">
        <v>751</v>
      </c>
      <c r="J59" s="7">
        <v>205</v>
      </c>
      <c r="L59" s="6">
        <v>3.82</v>
      </c>
      <c r="M59" s="7">
        <v>815</v>
      </c>
      <c r="N59" s="7">
        <v>213</v>
      </c>
      <c r="P59" s="6">
        <v>0</v>
      </c>
      <c r="Q59" s="7">
        <v>0</v>
      </c>
      <c r="R59" s="8" t="s">
        <v>15</v>
      </c>
    </row>
    <row r="60" spans="3:18" ht="15" customHeight="1">
      <c r="C60" t="s">
        <v>16</v>
      </c>
      <c r="D60" s="6">
        <v>20.55</v>
      </c>
      <c r="E60" s="7">
        <v>17816</v>
      </c>
      <c r="F60" s="8">
        <v>867</v>
      </c>
      <c r="H60" s="6">
        <v>43.74</v>
      </c>
      <c r="I60" s="7">
        <v>31682</v>
      </c>
      <c r="J60" s="7">
        <v>724</v>
      </c>
      <c r="L60" s="6">
        <v>38.13</v>
      </c>
      <c r="M60" s="7">
        <v>26260</v>
      </c>
      <c r="N60" s="7">
        <v>689</v>
      </c>
      <c r="P60" s="6">
        <v>36.54</v>
      </c>
      <c r="Q60" s="7">
        <v>24866</v>
      </c>
      <c r="R60" s="7">
        <v>680</v>
      </c>
    </row>
    <row r="61" spans="8:18" ht="15" customHeight="1">
      <c r="H61" s="6"/>
      <c r="I61" s="7"/>
      <c r="J61" s="7"/>
      <c r="L61" s="6"/>
      <c r="M61" s="7"/>
      <c r="N61" s="7"/>
      <c r="P61" s="6"/>
      <c r="Q61" s="7"/>
      <c r="R61" s="7"/>
    </row>
    <row r="62" spans="2:18" ht="15" customHeight="1">
      <c r="B62" t="s">
        <v>63</v>
      </c>
      <c r="C62" t="s">
        <v>64</v>
      </c>
      <c r="D62" s="6">
        <v>0.258</v>
      </c>
      <c r="E62" s="7">
        <v>206</v>
      </c>
      <c r="F62" s="8">
        <v>797</v>
      </c>
      <c r="H62" s="6">
        <v>5.012700000000001</v>
      </c>
      <c r="I62" s="7">
        <v>3787</v>
      </c>
      <c r="J62" s="7">
        <v>756</v>
      </c>
      <c r="L62" s="6">
        <v>5.1795</v>
      </c>
      <c r="M62" s="7">
        <v>3913</v>
      </c>
      <c r="N62" s="8">
        <v>756</v>
      </c>
      <c r="P62" s="6">
        <v>0.5214000000000001</v>
      </c>
      <c r="Q62" s="7">
        <v>394</v>
      </c>
      <c r="R62" s="8">
        <v>755.657844265439</v>
      </c>
    </row>
    <row r="63" spans="2:18" ht="15" customHeight="1">
      <c r="B63" t="s">
        <v>65</v>
      </c>
      <c r="C63" t="s">
        <v>16</v>
      </c>
      <c r="D63" s="10">
        <v>0.258</v>
      </c>
      <c r="E63">
        <v>206</v>
      </c>
      <c r="F63" s="8">
        <v>797</v>
      </c>
      <c r="H63" s="6">
        <v>5.012700000000001</v>
      </c>
      <c r="I63" s="7">
        <v>3787</v>
      </c>
      <c r="J63" s="8">
        <v>756</v>
      </c>
      <c r="L63" s="6">
        <v>5.1795</v>
      </c>
      <c r="M63" s="7">
        <v>3913</v>
      </c>
      <c r="N63" s="8">
        <v>756</v>
      </c>
      <c r="P63" s="6">
        <v>0.5214000000000001</v>
      </c>
      <c r="Q63" s="7">
        <v>394</v>
      </c>
      <c r="R63" s="8">
        <v>755.657844265439</v>
      </c>
    </row>
    <row r="64" spans="8:18" ht="15" customHeight="1">
      <c r="H64" s="6"/>
      <c r="I64" s="7"/>
      <c r="J64" s="7"/>
      <c r="L64" s="6"/>
      <c r="M64" s="7"/>
      <c r="N64" s="7"/>
      <c r="P64" s="6"/>
      <c r="Q64" s="7"/>
      <c r="R64" s="7"/>
    </row>
    <row r="65" spans="2:18" ht="15" customHeight="1">
      <c r="B65" t="s">
        <v>66</v>
      </c>
      <c r="C65" t="s">
        <v>67</v>
      </c>
      <c r="F65" s="8"/>
      <c r="H65" s="6">
        <v>0.4</v>
      </c>
      <c r="I65" s="7"/>
      <c r="J65" s="7"/>
      <c r="L65" s="6">
        <v>0.4</v>
      </c>
      <c r="M65" s="7"/>
      <c r="N65" s="7"/>
      <c r="P65" s="6">
        <v>0.4</v>
      </c>
      <c r="Q65" s="7"/>
      <c r="R65" s="7"/>
    </row>
    <row r="66" spans="3:18" ht="15" customHeight="1">
      <c r="C66" t="s">
        <v>68</v>
      </c>
      <c r="D66" s="6"/>
      <c r="E66" s="7"/>
      <c r="F66" s="8"/>
      <c r="H66" s="6">
        <v>0.75</v>
      </c>
      <c r="I66" s="7"/>
      <c r="J66" s="7"/>
      <c r="L66" s="6">
        <v>0.75</v>
      </c>
      <c r="M66" s="7"/>
      <c r="N66" s="7"/>
      <c r="P66" s="6">
        <v>0.75</v>
      </c>
      <c r="Q66" s="7"/>
      <c r="R66" s="7"/>
    </row>
    <row r="67" spans="3:18" ht="15" customHeight="1">
      <c r="C67" t="s">
        <v>69</v>
      </c>
      <c r="D67" s="10"/>
      <c r="H67" s="6">
        <v>1</v>
      </c>
      <c r="I67" s="7"/>
      <c r="J67" s="7"/>
      <c r="L67" s="6">
        <v>1</v>
      </c>
      <c r="M67" s="7"/>
      <c r="N67" s="7"/>
      <c r="P67" s="6">
        <v>1</v>
      </c>
      <c r="Q67" s="7"/>
      <c r="R67" s="7"/>
    </row>
    <row r="68" spans="3:18" ht="15" customHeight="1">
      <c r="C68" t="s">
        <v>71</v>
      </c>
      <c r="D68" s="6"/>
      <c r="E68" s="7"/>
      <c r="F68" s="8"/>
      <c r="H68" s="6"/>
      <c r="I68" s="7"/>
      <c r="J68" s="7"/>
      <c r="L68" s="6">
        <v>0.75</v>
      </c>
      <c r="M68" s="7"/>
      <c r="N68" s="7"/>
      <c r="P68" s="6">
        <v>0.75</v>
      </c>
      <c r="Q68" s="7"/>
      <c r="R68" s="7"/>
    </row>
    <row r="69" spans="3:18" ht="15" customHeight="1">
      <c r="C69" t="s">
        <v>72</v>
      </c>
      <c r="H69" s="6">
        <v>0.38</v>
      </c>
      <c r="I69" s="7"/>
      <c r="J69" s="7"/>
      <c r="L69" s="6">
        <v>0.38</v>
      </c>
      <c r="M69" s="7"/>
      <c r="N69" s="7"/>
      <c r="P69" s="6">
        <v>0.38</v>
      </c>
      <c r="Q69" s="7"/>
      <c r="R69" s="7"/>
    </row>
    <row r="70" spans="3:18" ht="15" customHeight="1">
      <c r="C70" t="s">
        <v>73</v>
      </c>
      <c r="D70" s="6"/>
      <c r="E70" s="7"/>
      <c r="F70" s="7"/>
      <c r="H70" s="6"/>
      <c r="I70" s="7"/>
      <c r="J70" s="7"/>
      <c r="L70" s="6">
        <v>0.33</v>
      </c>
      <c r="M70" s="7"/>
      <c r="N70" s="7"/>
      <c r="P70" s="6"/>
      <c r="Q70" s="7"/>
      <c r="R70" s="7"/>
    </row>
    <row r="71" spans="3:18" ht="15" customHeight="1">
      <c r="C71" t="s">
        <v>16</v>
      </c>
      <c r="D71" s="6"/>
      <c r="E71" s="7"/>
      <c r="F71" s="7"/>
      <c r="H71" s="6">
        <v>2.52</v>
      </c>
      <c r="I71" s="7"/>
      <c r="J71" s="7"/>
      <c r="L71" s="6">
        <v>3.61</v>
      </c>
      <c r="M71" s="7"/>
      <c r="N71" s="7"/>
      <c r="P71" s="6">
        <v>3.27</v>
      </c>
      <c r="Q71" s="7"/>
      <c r="R71" s="7"/>
    </row>
    <row r="72" spans="8:18" ht="15" customHeight="1">
      <c r="H72" s="6"/>
      <c r="I72" s="7"/>
      <c r="J72" s="7"/>
      <c r="L72" s="6"/>
      <c r="M72" s="7"/>
      <c r="N72" s="7"/>
      <c r="P72" s="6"/>
      <c r="Q72" s="7"/>
      <c r="R72" s="7"/>
    </row>
    <row r="73" spans="2:18" ht="15" customHeight="1">
      <c r="B73" t="s">
        <v>74</v>
      </c>
      <c r="C73" t="s">
        <v>75</v>
      </c>
      <c r="D73" s="6">
        <v>3.23</v>
      </c>
      <c r="E73" s="7">
        <v>1401</v>
      </c>
      <c r="F73" s="8">
        <v>434</v>
      </c>
      <c r="H73" s="6">
        <v>9.63</v>
      </c>
      <c r="I73" s="7">
        <v>4191</v>
      </c>
      <c r="J73" s="7">
        <v>435</v>
      </c>
      <c r="L73" s="6">
        <v>9.34</v>
      </c>
      <c r="M73" s="7">
        <v>3698</v>
      </c>
      <c r="N73" s="7">
        <v>396</v>
      </c>
      <c r="P73" s="6">
        <v>9.12</v>
      </c>
      <c r="Q73" s="7">
        <v>3512</v>
      </c>
      <c r="R73" s="7">
        <v>385</v>
      </c>
    </row>
    <row r="74" spans="2:18" ht="15" customHeight="1">
      <c r="B74" t="s">
        <v>76</v>
      </c>
      <c r="C74" t="s">
        <v>77</v>
      </c>
      <c r="D74" s="6">
        <v>4.38</v>
      </c>
      <c r="E74" s="7">
        <v>3647</v>
      </c>
      <c r="F74" s="7">
        <v>832</v>
      </c>
      <c r="H74" s="6">
        <v>7.73</v>
      </c>
      <c r="I74" s="7">
        <v>4284</v>
      </c>
      <c r="J74" s="7">
        <v>554</v>
      </c>
      <c r="L74" s="6">
        <v>8.01</v>
      </c>
      <c r="M74" s="7">
        <v>2614</v>
      </c>
      <c r="N74" s="7">
        <v>327</v>
      </c>
      <c r="P74" s="6">
        <v>11.48</v>
      </c>
      <c r="Q74" s="7">
        <v>2943</v>
      </c>
      <c r="R74" s="7">
        <v>256</v>
      </c>
    </row>
    <row r="75" spans="3:18" ht="15" customHeight="1">
      <c r="C75" t="s">
        <v>78</v>
      </c>
      <c r="D75" s="6">
        <v>0.93</v>
      </c>
      <c r="E75" s="7">
        <v>196</v>
      </c>
      <c r="F75" s="7">
        <v>211</v>
      </c>
      <c r="H75" s="6">
        <v>1</v>
      </c>
      <c r="I75" s="7">
        <v>459</v>
      </c>
      <c r="J75" s="7">
        <v>459</v>
      </c>
      <c r="L75" s="6">
        <v>0.38</v>
      </c>
      <c r="M75" s="7">
        <v>217</v>
      </c>
      <c r="N75" s="7">
        <v>576</v>
      </c>
      <c r="P75" s="6">
        <v>0.71</v>
      </c>
      <c r="Q75" s="7">
        <v>355</v>
      </c>
      <c r="R75" s="7">
        <v>500</v>
      </c>
    </row>
    <row r="76" spans="3:18" ht="15" customHeight="1">
      <c r="C76" t="s">
        <v>79</v>
      </c>
      <c r="D76" s="6">
        <v>0</v>
      </c>
      <c r="E76" s="7">
        <v>55</v>
      </c>
      <c r="F76" s="8" t="s">
        <v>15</v>
      </c>
      <c r="H76" s="6">
        <v>0</v>
      </c>
      <c r="I76" s="7">
        <v>430</v>
      </c>
      <c r="J76" s="8" t="s">
        <v>15</v>
      </c>
      <c r="L76" s="6">
        <v>0.27</v>
      </c>
      <c r="M76" s="7">
        <v>558</v>
      </c>
      <c r="N76" s="7">
        <v>2089</v>
      </c>
      <c r="P76" s="6">
        <v>0.87</v>
      </c>
      <c r="Q76" s="7">
        <v>610</v>
      </c>
      <c r="R76" s="7">
        <v>702</v>
      </c>
    </row>
    <row r="77" spans="3:18" ht="15" customHeight="1">
      <c r="C77" t="s">
        <v>80</v>
      </c>
      <c r="D77" s="10">
        <v>0.38</v>
      </c>
      <c r="E77">
        <v>130</v>
      </c>
      <c r="F77">
        <v>344</v>
      </c>
      <c r="H77" s="6">
        <v>4.09</v>
      </c>
      <c r="I77" s="7">
        <v>1611</v>
      </c>
      <c r="J77" s="7">
        <v>394</v>
      </c>
      <c r="L77" s="6">
        <v>3.55</v>
      </c>
      <c r="M77" s="7">
        <v>1538</v>
      </c>
      <c r="N77" s="7">
        <v>433</v>
      </c>
      <c r="P77" s="6">
        <v>3.91</v>
      </c>
      <c r="Q77" s="7">
        <v>1829</v>
      </c>
      <c r="R77" s="7">
        <v>467</v>
      </c>
    </row>
    <row r="78" spans="3:18" ht="15" customHeight="1">
      <c r="C78" t="s">
        <v>81</v>
      </c>
      <c r="D78" s="6">
        <v>2.91</v>
      </c>
      <c r="E78" s="7">
        <v>1641</v>
      </c>
      <c r="F78" s="8">
        <v>563</v>
      </c>
      <c r="H78" s="6">
        <v>8.41</v>
      </c>
      <c r="I78" s="7">
        <v>3928</v>
      </c>
      <c r="J78" s="7">
        <v>467</v>
      </c>
      <c r="L78" s="6">
        <v>7.85</v>
      </c>
      <c r="M78" s="7">
        <v>3974</v>
      </c>
      <c r="N78" s="7">
        <v>506</v>
      </c>
      <c r="P78" s="6">
        <v>7.85</v>
      </c>
      <c r="Q78" s="7">
        <v>4309</v>
      </c>
      <c r="R78" s="7">
        <v>549</v>
      </c>
    </row>
    <row r="79" spans="3:18" ht="15" customHeight="1">
      <c r="C79" t="s">
        <v>82</v>
      </c>
      <c r="D79" s="6">
        <v>0.65</v>
      </c>
      <c r="E79" s="7">
        <v>228</v>
      </c>
      <c r="F79" s="8">
        <v>354</v>
      </c>
      <c r="H79" s="6">
        <v>2.66</v>
      </c>
      <c r="I79" s="7">
        <v>1109</v>
      </c>
      <c r="J79" s="7">
        <v>417</v>
      </c>
      <c r="L79" s="6">
        <v>3</v>
      </c>
      <c r="M79" s="7">
        <v>1213</v>
      </c>
      <c r="N79" s="7">
        <v>404</v>
      </c>
      <c r="P79" s="6">
        <v>2.77</v>
      </c>
      <c r="Q79" s="7">
        <v>1219</v>
      </c>
      <c r="R79" s="7">
        <v>440</v>
      </c>
    </row>
    <row r="80" spans="3:18" ht="15" customHeight="1">
      <c r="C80" t="s">
        <v>83</v>
      </c>
      <c r="D80">
        <v>6.64</v>
      </c>
      <c r="E80" s="7">
        <v>9818</v>
      </c>
      <c r="F80" s="7">
        <v>1479</v>
      </c>
      <c r="H80" s="6">
        <v>8.57</v>
      </c>
      <c r="I80" s="7">
        <v>9097</v>
      </c>
      <c r="J80" s="7">
        <v>1061</v>
      </c>
      <c r="L80" s="6">
        <v>6.27</v>
      </c>
      <c r="M80" s="7">
        <v>7297</v>
      </c>
      <c r="N80" s="7">
        <v>1164</v>
      </c>
      <c r="P80" s="6">
        <v>6.11</v>
      </c>
      <c r="Q80" s="7">
        <v>6927</v>
      </c>
      <c r="R80" s="7">
        <v>1133</v>
      </c>
    </row>
    <row r="81" spans="3:18" ht="15" customHeight="1">
      <c r="C81" t="s">
        <v>84</v>
      </c>
      <c r="D81" s="6">
        <v>2.46</v>
      </c>
      <c r="E81" s="7">
        <v>1051</v>
      </c>
      <c r="F81" s="7">
        <v>426</v>
      </c>
      <c r="H81" s="6">
        <v>3.9</v>
      </c>
      <c r="I81" s="7">
        <v>2042</v>
      </c>
      <c r="J81" s="7">
        <v>524</v>
      </c>
      <c r="L81" s="6">
        <v>4.7</v>
      </c>
      <c r="M81" s="7">
        <v>1998</v>
      </c>
      <c r="N81" s="7">
        <v>425</v>
      </c>
      <c r="P81" s="6">
        <v>4.28</v>
      </c>
      <c r="Q81" s="7">
        <v>1752</v>
      </c>
      <c r="R81" s="7">
        <v>410</v>
      </c>
    </row>
    <row r="82" spans="3:18" ht="15" customHeight="1">
      <c r="C82" t="s">
        <v>85</v>
      </c>
      <c r="D82" s="6">
        <v>0.83</v>
      </c>
      <c r="E82" s="7">
        <v>374</v>
      </c>
      <c r="F82" s="7">
        <v>449</v>
      </c>
      <c r="H82" s="6">
        <v>0.98</v>
      </c>
      <c r="I82" s="7">
        <v>505</v>
      </c>
      <c r="J82" s="7">
        <v>514</v>
      </c>
      <c r="L82" s="6">
        <v>0.98</v>
      </c>
      <c r="M82" s="7">
        <v>393</v>
      </c>
      <c r="N82" s="7">
        <v>401</v>
      </c>
      <c r="P82" s="6">
        <v>0.98</v>
      </c>
      <c r="Q82" s="7">
        <v>482</v>
      </c>
      <c r="R82" s="7">
        <v>494</v>
      </c>
    </row>
    <row r="83" spans="3:18" ht="15" customHeight="1">
      <c r="C83" t="s">
        <v>86</v>
      </c>
      <c r="D83" s="6">
        <v>2</v>
      </c>
      <c r="E83" s="7">
        <v>851</v>
      </c>
      <c r="F83" s="7">
        <v>426</v>
      </c>
      <c r="H83" s="6">
        <v>5.19</v>
      </c>
      <c r="I83" s="7">
        <v>2233</v>
      </c>
      <c r="J83" s="7">
        <v>431</v>
      </c>
      <c r="L83" s="6">
        <v>6.73</v>
      </c>
      <c r="M83" s="7">
        <v>2398</v>
      </c>
      <c r="N83" s="7">
        <v>356</v>
      </c>
      <c r="P83" s="6">
        <v>5.09</v>
      </c>
      <c r="Q83" s="7">
        <v>2094</v>
      </c>
      <c r="R83" s="7">
        <v>412</v>
      </c>
    </row>
    <row r="84" spans="3:18" ht="15" customHeight="1">
      <c r="C84" t="s">
        <v>16</v>
      </c>
      <c r="D84" s="6">
        <v>24.41</v>
      </c>
      <c r="E84" s="7">
        <v>19391</v>
      </c>
      <c r="F84" s="7">
        <v>794</v>
      </c>
      <c r="H84" s="6">
        <v>52.15</v>
      </c>
      <c r="I84" s="7">
        <v>29888</v>
      </c>
      <c r="J84" s="7">
        <v>573</v>
      </c>
      <c r="L84" s="6">
        <v>51.08</v>
      </c>
      <c r="M84" s="7">
        <v>25898</v>
      </c>
      <c r="N84" s="7">
        <v>507</v>
      </c>
      <c r="P84" s="6">
        <v>53.16</v>
      </c>
      <c r="Q84" s="7">
        <v>26032</v>
      </c>
      <c r="R84" s="7">
        <v>490</v>
      </c>
    </row>
    <row r="85" spans="8:18" ht="15" customHeight="1">
      <c r="H85" s="6"/>
      <c r="I85" s="7"/>
      <c r="J85" s="7"/>
      <c r="L85" s="6"/>
      <c r="M85" s="7"/>
      <c r="N85" s="7"/>
      <c r="P85" s="6"/>
      <c r="Q85" s="7"/>
      <c r="R85" s="7"/>
    </row>
    <row r="86" spans="2:18" ht="15" customHeight="1">
      <c r="B86" t="s">
        <v>87</v>
      </c>
      <c r="C86" t="s">
        <v>88</v>
      </c>
      <c r="D86" s="6">
        <v>0.71</v>
      </c>
      <c r="E86" s="7">
        <v>254</v>
      </c>
      <c r="F86" s="7">
        <v>356</v>
      </c>
      <c r="H86" s="6">
        <v>2.3</v>
      </c>
      <c r="I86" s="7">
        <v>540</v>
      </c>
      <c r="J86" s="7">
        <v>234</v>
      </c>
      <c r="L86" s="6">
        <v>2</v>
      </c>
      <c r="M86" s="7">
        <v>517</v>
      </c>
      <c r="N86" s="7">
        <v>259</v>
      </c>
      <c r="P86" s="6">
        <v>1.8</v>
      </c>
      <c r="Q86" s="7">
        <v>485</v>
      </c>
      <c r="R86" s="7">
        <v>269</v>
      </c>
    </row>
    <row r="87" spans="3:18" ht="15" customHeight="1">
      <c r="C87" t="s">
        <v>89</v>
      </c>
      <c r="D87" s="6">
        <v>3.47</v>
      </c>
      <c r="E87" s="7">
        <v>1374</v>
      </c>
      <c r="F87" s="7">
        <v>396</v>
      </c>
      <c r="H87" s="6">
        <v>2.92</v>
      </c>
      <c r="I87" s="7">
        <v>1446</v>
      </c>
      <c r="J87" s="7">
        <v>496</v>
      </c>
      <c r="L87" s="6">
        <v>1.81</v>
      </c>
      <c r="M87" s="7">
        <v>556</v>
      </c>
      <c r="N87" s="7">
        <v>308</v>
      </c>
      <c r="P87" s="6">
        <v>1.45</v>
      </c>
      <c r="Q87" s="7">
        <v>534</v>
      </c>
      <c r="R87" s="7">
        <v>369</v>
      </c>
    </row>
    <row r="88" spans="3:18" ht="15" customHeight="1">
      <c r="C88" t="s">
        <v>16</v>
      </c>
      <c r="D88" s="6">
        <v>4.18</v>
      </c>
      <c r="E88" s="7">
        <v>1628</v>
      </c>
      <c r="F88" s="7">
        <v>389</v>
      </c>
      <c r="H88" s="6">
        <v>5.22</v>
      </c>
      <c r="I88" s="7">
        <v>1986</v>
      </c>
      <c r="J88" s="7">
        <v>380</v>
      </c>
      <c r="L88" s="6">
        <v>3.81</v>
      </c>
      <c r="M88" s="7">
        <v>1073</v>
      </c>
      <c r="N88" s="7">
        <v>282</v>
      </c>
      <c r="P88" s="6">
        <v>3.24</v>
      </c>
      <c r="Q88" s="7">
        <v>1018</v>
      </c>
      <c r="R88" s="7">
        <v>314</v>
      </c>
    </row>
    <row r="89" spans="8:18" ht="15" customHeight="1">
      <c r="H89" s="6"/>
      <c r="I89" s="7"/>
      <c r="J89" s="7"/>
      <c r="L89" s="6"/>
      <c r="M89" s="7"/>
      <c r="N89" s="7"/>
      <c r="P89" s="6"/>
      <c r="Q89" s="7"/>
      <c r="R89" s="7"/>
    </row>
    <row r="90" spans="2:18" ht="15" customHeight="1">
      <c r="B90" t="s">
        <v>90</v>
      </c>
      <c r="C90" t="s">
        <v>91</v>
      </c>
      <c r="D90" s="6">
        <v>0.8</v>
      </c>
      <c r="E90" s="7">
        <v>192</v>
      </c>
      <c r="F90" s="7">
        <v>240</v>
      </c>
      <c r="H90" s="6">
        <v>0.75</v>
      </c>
      <c r="I90" s="7">
        <v>289</v>
      </c>
      <c r="J90" s="7">
        <v>386</v>
      </c>
      <c r="L90" s="6">
        <v>0.96</v>
      </c>
      <c r="M90" s="7">
        <v>286</v>
      </c>
      <c r="N90" s="7">
        <v>298</v>
      </c>
      <c r="P90" s="6">
        <v>0.75</v>
      </c>
      <c r="Q90" s="7">
        <v>262</v>
      </c>
      <c r="R90" s="7">
        <v>350</v>
      </c>
    </row>
    <row r="91" spans="3:18" ht="15" customHeight="1">
      <c r="C91" t="s">
        <v>92</v>
      </c>
      <c r="D91" s="6">
        <v>1.2</v>
      </c>
      <c r="E91" s="7">
        <v>672</v>
      </c>
      <c r="F91" s="7">
        <v>559</v>
      </c>
      <c r="H91" s="6">
        <v>1.33</v>
      </c>
      <c r="I91" s="7">
        <v>567</v>
      </c>
      <c r="J91" s="7">
        <v>426</v>
      </c>
      <c r="L91" s="6">
        <v>1.33</v>
      </c>
      <c r="M91" s="7">
        <v>529</v>
      </c>
      <c r="N91" s="7">
        <v>397</v>
      </c>
      <c r="P91" s="6">
        <v>1.67</v>
      </c>
      <c r="Q91" s="7">
        <v>611</v>
      </c>
      <c r="R91" s="7">
        <v>367</v>
      </c>
    </row>
    <row r="92" spans="3:18" ht="15" customHeight="1">
      <c r="C92" t="s">
        <v>93</v>
      </c>
      <c r="D92" s="10">
        <v>2.14</v>
      </c>
      <c r="E92" s="7">
        <v>1133</v>
      </c>
      <c r="F92">
        <v>530</v>
      </c>
      <c r="H92" s="6">
        <v>0.63</v>
      </c>
      <c r="I92" s="7">
        <v>170</v>
      </c>
      <c r="J92" s="7">
        <v>269</v>
      </c>
      <c r="L92" s="6">
        <v>0.33</v>
      </c>
      <c r="M92" s="7">
        <v>113</v>
      </c>
      <c r="N92" s="7">
        <v>339</v>
      </c>
      <c r="P92" s="6">
        <v>0.33</v>
      </c>
      <c r="Q92" s="7">
        <v>99</v>
      </c>
      <c r="R92" s="7">
        <v>297</v>
      </c>
    </row>
    <row r="93" spans="3:18" ht="15" customHeight="1">
      <c r="C93" t="s">
        <v>94</v>
      </c>
      <c r="D93" s="6">
        <v>8.56</v>
      </c>
      <c r="E93" s="7">
        <v>3215</v>
      </c>
      <c r="F93" s="7">
        <v>375</v>
      </c>
      <c r="H93" s="6">
        <v>22.5</v>
      </c>
      <c r="I93" s="7">
        <v>9051</v>
      </c>
      <c r="J93" s="7">
        <v>402</v>
      </c>
      <c r="L93" s="6">
        <v>19.34</v>
      </c>
      <c r="M93" s="7">
        <v>7397</v>
      </c>
      <c r="N93" s="7">
        <v>382</v>
      </c>
      <c r="P93" s="6">
        <v>16.83</v>
      </c>
      <c r="Q93" s="7">
        <v>6617</v>
      </c>
      <c r="R93" s="7">
        <v>393</v>
      </c>
    </row>
    <row r="94" spans="3:18" ht="15" customHeight="1">
      <c r="C94" t="s">
        <v>95</v>
      </c>
      <c r="D94" s="6">
        <v>4.58</v>
      </c>
      <c r="E94" s="7">
        <v>2122</v>
      </c>
      <c r="F94" s="7">
        <v>463</v>
      </c>
      <c r="H94" s="6">
        <v>17.07</v>
      </c>
      <c r="I94" s="7">
        <v>8146</v>
      </c>
      <c r="J94" s="7">
        <v>477</v>
      </c>
      <c r="L94" s="6">
        <v>15.32</v>
      </c>
      <c r="M94" s="7">
        <v>6759</v>
      </c>
      <c r="N94" s="7">
        <v>441</v>
      </c>
      <c r="P94" s="6">
        <v>14.61</v>
      </c>
      <c r="Q94" s="7">
        <v>6560</v>
      </c>
      <c r="R94" s="7">
        <v>449</v>
      </c>
    </row>
    <row r="95" spans="3:18" ht="15" customHeight="1">
      <c r="C95" t="s">
        <v>96</v>
      </c>
      <c r="D95" s="6">
        <v>1</v>
      </c>
      <c r="E95" s="7">
        <v>504</v>
      </c>
      <c r="F95" s="7">
        <v>504</v>
      </c>
      <c r="H95" s="6">
        <v>1.54</v>
      </c>
      <c r="I95" s="7">
        <v>846</v>
      </c>
      <c r="J95" s="7">
        <v>551</v>
      </c>
      <c r="L95" s="6">
        <v>1.54</v>
      </c>
      <c r="M95" s="7">
        <v>811</v>
      </c>
      <c r="N95" s="7">
        <v>528</v>
      </c>
      <c r="P95" s="6">
        <v>2.29</v>
      </c>
      <c r="Q95" s="7">
        <v>614</v>
      </c>
      <c r="R95" s="7">
        <v>268</v>
      </c>
    </row>
    <row r="96" spans="3:18" ht="15" customHeight="1">
      <c r="C96" t="s">
        <v>97</v>
      </c>
      <c r="D96" s="6">
        <v>0</v>
      </c>
      <c r="E96" s="7">
        <v>0</v>
      </c>
      <c r="F96" s="8" t="s">
        <v>15</v>
      </c>
      <c r="H96" s="6">
        <v>0.97</v>
      </c>
      <c r="I96" s="7">
        <v>317</v>
      </c>
      <c r="J96" s="7">
        <v>328</v>
      </c>
      <c r="L96" s="6">
        <v>0.33</v>
      </c>
      <c r="M96" s="7">
        <v>98</v>
      </c>
      <c r="N96" s="7">
        <v>294</v>
      </c>
      <c r="P96" s="6">
        <v>0.37</v>
      </c>
      <c r="Q96" s="7">
        <v>115</v>
      </c>
      <c r="R96" s="7">
        <v>311</v>
      </c>
    </row>
    <row r="97" spans="3:18" ht="15" customHeight="1">
      <c r="C97" t="s">
        <v>98</v>
      </c>
      <c r="D97" s="6">
        <v>0</v>
      </c>
      <c r="E97" s="7">
        <v>0</v>
      </c>
      <c r="F97" s="8" t="s">
        <v>15</v>
      </c>
      <c r="H97" s="6">
        <v>0.9</v>
      </c>
      <c r="I97" s="7">
        <v>512</v>
      </c>
      <c r="J97" s="7">
        <v>569</v>
      </c>
      <c r="L97" s="6">
        <v>0.3</v>
      </c>
      <c r="M97" s="7">
        <v>316</v>
      </c>
      <c r="N97" s="7">
        <v>1053</v>
      </c>
      <c r="P97" s="6">
        <v>0.9</v>
      </c>
      <c r="Q97" s="7">
        <v>618</v>
      </c>
      <c r="R97" s="7">
        <v>687</v>
      </c>
    </row>
    <row r="98" spans="3:18" ht="15" customHeight="1">
      <c r="C98" t="s">
        <v>99</v>
      </c>
      <c r="D98" s="6">
        <v>0</v>
      </c>
      <c r="E98" s="7">
        <v>0</v>
      </c>
      <c r="F98" s="8" t="s">
        <v>15</v>
      </c>
      <c r="H98" s="6">
        <v>0.42</v>
      </c>
      <c r="I98" s="7">
        <v>259</v>
      </c>
      <c r="J98" s="7">
        <v>614</v>
      </c>
      <c r="L98" s="6">
        <v>0.42</v>
      </c>
      <c r="M98" s="7">
        <v>273</v>
      </c>
      <c r="N98" s="7">
        <v>647</v>
      </c>
      <c r="P98" s="6">
        <v>0.63</v>
      </c>
      <c r="Q98" s="7">
        <v>186</v>
      </c>
      <c r="R98" s="7">
        <v>293</v>
      </c>
    </row>
    <row r="99" spans="3:18" ht="15" customHeight="1">
      <c r="C99" t="s">
        <v>100</v>
      </c>
      <c r="D99" s="6">
        <v>0.53</v>
      </c>
      <c r="E99" s="7">
        <v>417</v>
      </c>
      <c r="F99" s="7">
        <v>783</v>
      </c>
      <c r="H99" s="6">
        <v>1.64</v>
      </c>
      <c r="I99" s="7">
        <v>932</v>
      </c>
      <c r="J99" s="7">
        <v>569</v>
      </c>
      <c r="L99" s="6">
        <v>2.33</v>
      </c>
      <c r="M99" s="7">
        <v>1243</v>
      </c>
      <c r="N99" s="7">
        <v>533</v>
      </c>
      <c r="P99" s="6">
        <v>2.2</v>
      </c>
      <c r="Q99" s="7">
        <v>1031</v>
      </c>
      <c r="R99" s="7">
        <v>469</v>
      </c>
    </row>
    <row r="100" spans="3:18" ht="15" customHeight="1">
      <c r="C100" t="s">
        <v>101</v>
      </c>
      <c r="D100" s="6">
        <v>0.33</v>
      </c>
      <c r="E100" s="7">
        <v>151</v>
      </c>
      <c r="F100" s="7">
        <v>454</v>
      </c>
      <c r="H100" s="6">
        <v>0.33</v>
      </c>
      <c r="I100" s="7">
        <v>161</v>
      </c>
      <c r="J100" s="7">
        <v>483</v>
      </c>
      <c r="L100" s="6">
        <v>0.33</v>
      </c>
      <c r="M100" s="7">
        <v>126</v>
      </c>
      <c r="N100" s="7">
        <v>378</v>
      </c>
      <c r="P100" s="6">
        <v>0.67</v>
      </c>
      <c r="Q100" s="7">
        <v>196</v>
      </c>
      <c r="R100" s="7">
        <v>294</v>
      </c>
    </row>
    <row r="101" spans="3:18" ht="15" customHeight="1">
      <c r="C101" t="s">
        <v>90</v>
      </c>
      <c r="D101">
        <v>0</v>
      </c>
      <c r="E101" s="7">
        <v>16</v>
      </c>
      <c r="F101" s="8" t="s">
        <v>15</v>
      </c>
      <c r="H101" s="6">
        <v>0</v>
      </c>
      <c r="I101" s="7">
        <v>51</v>
      </c>
      <c r="J101" s="8" t="s">
        <v>15</v>
      </c>
      <c r="L101" s="6">
        <v>0</v>
      </c>
      <c r="M101" s="7">
        <v>18</v>
      </c>
      <c r="N101" s="8" t="s">
        <v>15</v>
      </c>
      <c r="P101" s="6">
        <v>0</v>
      </c>
      <c r="Q101" s="7">
        <v>24</v>
      </c>
      <c r="R101" s="8" t="s">
        <v>15</v>
      </c>
    </row>
    <row r="102" spans="3:18" ht="15" customHeight="1">
      <c r="C102" t="s">
        <v>102</v>
      </c>
      <c r="D102" s="6">
        <v>0.5</v>
      </c>
      <c r="E102" s="7">
        <v>116</v>
      </c>
      <c r="F102" s="7">
        <v>231</v>
      </c>
      <c r="H102" s="6">
        <v>0</v>
      </c>
      <c r="I102" s="7">
        <v>0</v>
      </c>
      <c r="J102" s="8" t="s">
        <v>15</v>
      </c>
      <c r="L102" s="6">
        <v>0</v>
      </c>
      <c r="M102" s="7">
        <v>0</v>
      </c>
      <c r="N102" s="8" t="s">
        <v>15</v>
      </c>
      <c r="P102" s="6">
        <v>0</v>
      </c>
      <c r="Q102" s="7">
        <v>0</v>
      </c>
      <c r="R102" s="8" t="s">
        <v>15</v>
      </c>
    </row>
    <row r="103" spans="3:18" ht="15" customHeight="1">
      <c r="C103" t="s">
        <v>103</v>
      </c>
      <c r="D103" s="6">
        <v>0</v>
      </c>
      <c r="E103" s="7">
        <v>0</v>
      </c>
      <c r="F103" s="8" t="s">
        <v>15</v>
      </c>
      <c r="H103" s="6">
        <v>0.3</v>
      </c>
      <c r="I103" s="7">
        <v>40</v>
      </c>
      <c r="J103" s="7">
        <v>133</v>
      </c>
      <c r="L103" s="6">
        <v>0.3</v>
      </c>
      <c r="M103" s="7">
        <v>72</v>
      </c>
      <c r="N103" s="7">
        <v>240</v>
      </c>
      <c r="P103" s="6">
        <v>0.3</v>
      </c>
      <c r="Q103" s="7">
        <v>56</v>
      </c>
      <c r="R103" s="7">
        <v>187</v>
      </c>
    </row>
    <row r="104" spans="3:18" ht="15" customHeight="1">
      <c r="C104" t="s">
        <v>104</v>
      </c>
      <c r="D104" s="6">
        <v>0</v>
      </c>
      <c r="E104" s="7">
        <v>0</v>
      </c>
      <c r="F104" s="8" t="s">
        <v>15</v>
      </c>
      <c r="H104" s="6">
        <v>0</v>
      </c>
      <c r="I104" s="7">
        <v>0</v>
      </c>
      <c r="J104" s="8" t="s">
        <v>15</v>
      </c>
      <c r="L104" s="6">
        <v>0</v>
      </c>
      <c r="M104" s="7">
        <v>0</v>
      </c>
      <c r="N104" s="8" t="s">
        <v>15</v>
      </c>
      <c r="P104" s="6">
        <v>0</v>
      </c>
      <c r="Q104" s="7">
        <v>0</v>
      </c>
      <c r="R104" s="8" t="s">
        <v>15</v>
      </c>
    </row>
    <row r="105" spans="3:18" ht="15" customHeight="1">
      <c r="C105" t="s">
        <v>105</v>
      </c>
      <c r="D105" s="6">
        <v>1.67</v>
      </c>
      <c r="E105" s="7">
        <v>1238</v>
      </c>
      <c r="F105" s="8">
        <v>744</v>
      </c>
      <c r="H105" s="6">
        <v>3.37</v>
      </c>
      <c r="I105" s="7">
        <v>1999</v>
      </c>
      <c r="J105" s="7">
        <v>594</v>
      </c>
      <c r="L105" s="6">
        <v>3.2</v>
      </c>
      <c r="M105" s="7">
        <v>1811</v>
      </c>
      <c r="N105" s="7">
        <v>566</v>
      </c>
      <c r="P105" s="6">
        <v>3.2</v>
      </c>
      <c r="Q105" s="7">
        <v>1620</v>
      </c>
      <c r="R105" s="7">
        <v>506</v>
      </c>
    </row>
    <row r="106" spans="3:18" ht="15" customHeight="1">
      <c r="C106" t="s">
        <v>106</v>
      </c>
      <c r="D106" s="6">
        <v>0</v>
      </c>
      <c r="E106" s="7">
        <v>3</v>
      </c>
      <c r="F106" s="8" t="s">
        <v>15</v>
      </c>
      <c r="H106" s="6">
        <v>0.27</v>
      </c>
      <c r="I106" s="7">
        <v>4</v>
      </c>
      <c r="J106" s="7">
        <v>15</v>
      </c>
      <c r="L106" s="6">
        <v>0.05</v>
      </c>
      <c r="M106" s="7">
        <v>13</v>
      </c>
      <c r="N106" s="7">
        <v>246</v>
      </c>
      <c r="P106" s="6">
        <v>0.32</v>
      </c>
      <c r="Q106" s="7">
        <v>8</v>
      </c>
      <c r="R106" s="7">
        <v>25</v>
      </c>
    </row>
    <row r="107" spans="3:18" ht="15" customHeight="1">
      <c r="C107" t="s">
        <v>16</v>
      </c>
      <c r="D107" s="6">
        <v>21.32</v>
      </c>
      <c r="E107" s="7">
        <v>9780</v>
      </c>
      <c r="F107" s="7">
        <v>459</v>
      </c>
      <c r="H107" s="6">
        <v>52.01</v>
      </c>
      <c r="I107" s="7">
        <v>23345</v>
      </c>
      <c r="J107" s="7">
        <v>449</v>
      </c>
      <c r="L107" s="6">
        <v>46.09</v>
      </c>
      <c r="M107" s="7">
        <v>19864</v>
      </c>
      <c r="N107" s="7">
        <v>431</v>
      </c>
      <c r="P107" s="6">
        <v>45.07</v>
      </c>
      <c r="Q107" s="7">
        <v>18616</v>
      </c>
      <c r="R107" s="7">
        <v>413</v>
      </c>
    </row>
    <row r="108" spans="8:18" ht="15" customHeight="1">
      <c r="H108" s="6"/>
      <c r="I108" s="7"/>
      <c r="J108" s="7"/>
      <c r="L108" s="6"/>
      <c r="M108" s="7"/>
      <c r="N108" s="7"/>
      <c r="P108" s="6"/>
      <c r="Q108" s="7"/>
      <c r="R108" s="7"/>
    </row>
    <row r="109" spans="2:18" ht="15" customHeight="1">
      <c r="B109" t="s">
        <v>107</v>
      </c>
      <c r="C109" t="s">
        <v>108</v>
      </c>
      <c r="D109" s="6">
        <v>0.69</v>
      </c>
      <c r="E109" s="7">
        <v>689</v>
      </c>
      <c r="F109" s="7">
        <v>1003</v>
      </c>
      <c r="H109" s="6">
        <v>1.15</v>
      </c>
      <c r="I109" s="7">
        <v>141</v>
      </c>
      <c r="J109" s="7">
        <v>123</v>
      </c>
      <c r="L109" s="6">
        <v>1.03</v>
      </c>
      <c r="M109" s="7">
        <v>81</v>
      </c>
      <c r="N109" s="7">
        <v>79</v>
      </c>
      <c r="P109" s="6">
        <v>1.03</v>
      </c>
      <c r="Q109" s="7">
        <v>81</v>
      </c>
      <c r="R109" s="7">
        <v>79</v>
      </c>
    </row>
    <row r="110" spans="3:18" ht="15" customHeight="1">
      <c r="C110" t="s">
        <v>109</v>
      </c>
      <c r="D110" s="6">
        <v>0</v>
      </c>
      <c r="E110" s="7">
        <v>0</v>
      </c>
      <c r="F110" s="8" t="s">
        <v>15</v>
      </c>
      <c r="H110" s="6">
        <v>0.75</v>
      </c>
      <c r="I110" s="7">
        <v>204</v>
      </c>
      <c r="J110" s="7">
        <v>273</v>
      </c>
      <c r="L110" s="6">
        <v>0.8</v>
      </c>
      <c r="M110" s="7">
        <v>156</v>
      </c>
      <c r="N110" s="7">
        <v>195</v>
      </c>
      <c r="P110" s="6">
        <v>1.37</v>
      </c>
      <c r="Q110" s="7">
        <v>308</v>
      </c>
      <c r="R110" s="7">
        <v>224</v>
      </c>
    </row>
    <row r="111" spans="3:18" ht="15" customHeight="1">
      <c r="C111" t="s">
        <v>16</v>
      </c>
      <c r="D111" s="6">
        <v>0.69</v>
      </c>
      <c r="E111" s="7">
        <v>689</v>
      </c>
      <c r="F111" s="7">
        <v>1003</v>
      </c>
      <c r="H111" s="6">
        <v>1.9</v>
      </c>
      <c r="I111" s="7">
        <v>345</v>
      </c>
      <c r="J111" s="7">
        <v>182</v>
      </c>
      <c r="L111" s="6">
        <v>1.83</v>
      </c>
      <c r="M111" s="7">
        <v>237</v>
      </c>
      <c r="N111" s="7">
        <v>130</v>
      </c>
      <c r="P111" s="6">
        <v>2.4</v>
      </c>
      <c r="Q111" s="7">
        <v>389</v>
      </c>
      <c r="R111" s="7">
        <v>162</v>
      </c>
    </row>
    <row r="112" spans="8:18" ht="15" customHeight="1">
      <c r="H112" s="6"/>
      <c r="I112" s="7"/>
      <c r="J112" s="7"/>
      <c r="L112" s="6"/>
      <c r="M112" s="7"/>
      <c r="N112" s="7"/>
      <c r="P112" s="6"/>
      <c r="Q112" s="7"/>
      <c r="R112" s="7"/>
    </row>
    <row r="113" spans="2:18" ht="15" customHeight="1">
      <c r="B113" t="s">
        <v>110</v>
      </c>
      <c r="C113" t="s">
        <v>111</v>
      </c>
      <c r="D113" s="6">
        <v>24.37</v>
      </c>
      <c r="E113" s="7">
        <v>23939</v>
      </c>
      <c r="F113" s="8">
        <v>982</v>
      </c>
      <c r="H113" s="6">
        <v>29.92</v>
      </c>
      <c r="I113" s="7">
        <v>19815</v>
      </c>
      <c r="J113" s="7">
        <v>662</v>
      </c>
      <c r="L113" s="6">
        <v>28.41</v>
      </c>
      <c r="M113" s="7">
        <v>17676</v>
      </c>
      <c r="N113" s="7">
        <v>622</v>
      </c>
      <c r="P113" s="6">
        <v>28.62</v>
      </c>
      <c r="Q113" s="7">
        <v>17604</v>
      </c>
      <c r="R113" s="7">
        <v>615</v>
      </c>
    </row>
    <row r="114" spans="2:18" ht="15" customHeight="1">
      <c r="B114" t="s">
        <v>112</v>
      </c>
      <c r="C114" t="s">
        <v>113</v>
      </c>
      <c r="D114" s="6">
        <v>0</v>
      </c>
      <c r="E114" s="7">
        <v>0</v>
      </c>
      <c r="F114" s="8" t="s">
        <v>15</v>
      </c>
      <c r="H114" s="6">
        <v>0</v>
      </c>
      <c r="I114" s="7">
        <v>0</v>
      </c>
      <c r="J114" s="8" t="s">
        <v>15</v>
      </c>
      <c r="L114" s="6">
        <v>0</v>
      </c>
      <c r="M114" s="7">
        <v>0</v>
      </c>
      <c r="N114" s="8" t="s">
        <v>15</v>
      </c>
      <c r="P114" s="6">
        <v>0</v>
      </c>
      <c r="Q114" s="7">
        <v>0</v>
      </c>
      <c r="R114" s="8" t="s">
        <v>15</v>
      </c>
    </row>
    <row r="115" spans="3:18" ht="15" customHeight="1">
      <c r="C115" t="s">
        <v>16</v>
      </c>
      <c r="D115" s="6">
        <v>24.37</v>
      </c>
      <c r="E115" s="7">
        <v>23939</v>
      </c>
      <c r="F115" s="8">
        <v>982</v>
      </c>
      <c r="H115" s="6">
        <v>29.92</v>
      </c>
      <c r="I115" s="7">
        <v>19815</v>
      </c>
      <c r="J115" s="7">
        <v>662</v>
      </c>
      <c r="L115" s="6">
        <v>28.41</v>
      </c>
      <c r="M115" s="7">
        <v>17676</v>
      </c>
      <c r="N115" s="7">
        <v>622</v>
      </c>
      <c r="P115" s="6">
        <v>28.62</v>
      </c>
      <c r="Q115" s="7">
        <v>17604</v>
      </c>
      <c r="R115" s="7">
        <v>615</v>
      </c>
    </row>
    <row r="116" spans="8:18" ht="15" customHeight="1">
      <c r="H116" s="6"/>
      <c r="I116" s="7"/>
      <c r="J116" s="7"/>
      <c r="L116" s="6"/>
      <c r="M116" s="7"/>
      <c r="N116" s="7"/>
      <c r="P116" s="6"/>
      <c r="Q116" s="7"/>
      <c r="R116" s="7"/>
    </row>
    <row r="117" spans="2:18" ht="15" customHeight="1">
      <c r="B117" t="s">
        <v>114</v>
      </c>
      <c r="C117" t="s">
        <v>116</v>
      </c>
      <c r="D117" s="6">
        <v>0</v>
      </c>
      <c r="E117" s="7">
        <v>0</v>
      </c>
      <c r="F117" s="8" t="s">
        <v>15</v>
      </c>
      <c r="H117" s="6">
        <v>2.02</v>
      </c>
      <c r="I117" s="7">
        <v>1558</v>
      </c>
      <c r="J117" s="7">
        <v>773</v>
      </c>
      <c r="L117" s="6">
        <v>1.61</v>
      </c>
      <c r="M117" s="7">
        <v>1124</v>
      </c>
      <c r="N117" s="7">
        <v>698</v>
      </c>
      <c r="P117" s="6">
        <v>1.61</v>
      </c>
      <c r="Q117" s="7">
        <v>986</v>
      </c>
      <c r="R117" s="7">
        <v>612</v>
      </c>
    </row>
    <row r="118" spans="2:18" ht="15" customHeight="1">
      <c r="B118" t="s">
        <v>115</v>
      </c>
      <c r="C118" t="s">
        <v>117</v>
      </c>
      <c r="D118" s="6">
        <v>0.22</v>
      </c>
      <c r="E118" s="7">
        <v>111</v>
      </c>
      <c r="F118" s="7">
        <v>500</v>
      </c>
      <c r="H118" s="6">
        <v>1</v>
      </c>
      <c r="I118" s="7">
        <v>485</v>
      </c>
      <c r="J118" s="7">
        <v>487</v>
      </c>
      <c r="L118" s="6">
        <v>1</v>
      </c>
      <c r="M118" s="7">
        <v>489</v>
      </c>
      <c r="N118" s="7">
        <v>490</v>
      </c>
      <c r="P118" s="6">
        <v>1.02</v>
      </c>
      <c r="Q118" s="7">
        <v>272</v>
      </c>
      <c r="R118" s="7">
        <v>267</v>
      </c>
    </row>
    <row r="119" spans="3:18" ht="15" customHeight="1">
      <c r="C119" t="s">
        <v>118</v>
      </c>
      <c r="D119" s="10">
        <v>1.95</v>
      </c>
      <c r="E119" s="7">
        <v>1054</v>
      </c>
      <c r="F119">
        <v>541</v>
      </c>
      <c r="H119" s="6">
        <v>6.93</v>
      </c>
      <c r="I119" s="7">
        <v>2923</v>
      </c>
      <c r="J119" s="7">
        <v>422</v>
      </c>
      <c r="L119" s="6">
        <v>5.42</v>
      </c>
      <c r="M119" s="7">
        <v>2454</v>
      </c>
      <c r="N119" s="7">
        <v>453</v>
      </c>
      <c r="P119" s="6">
        <v>5.39</v>
      </c>
      <c r="Q119" s="7">
        <v>2338</v>
      </c>
      <c r="R119" s="7">
        <v>434</v>
      </c>
    </row>
    <row r="120" spans="3:18" ht="15" customHeight="1">
      <c r="C120" t="s">
        <v>115</v>
      </c>
      <c r="D120" s="6">
        <v>0</v>
      </c>
      <c r="E120" s="7">
        <v>0</v>
      </c>
      <c r="F120" s="8" t="s">
        <v>15</v>
      </c>
      <c r="H120" s="6">
        <v>0.33</v>
      </c>
      <c r="I120" s="7">
        <v>120</v>
      </c>
      <c r="J120" s="7">
        <v>360</v>
      </c>
      <c r="L120" s="6">
        <v>0.33</v>
      </c>
      <c r="M120" s="7">
        <v>110</v>
      </c>
      <c r="N120" s="7">
        <v>330</v>
      </c>
      <c r="P120" s="6">
        <v>0.33</v>
      </c>
      <c r="Q120" s="7">
        <v>155</v>
      </c>
      <c r="R120" s="7">
        <v>465</v>
      </c>
    </row>
    <row r="121" spans="3:18" ht="15" customHeight="1">
      <c r="C121" t="s">
        <v>119</v>
      </c>
      <c r="D121" s="6">
        <v>0</v>
      </c>
      <c r="E121" s="7">
        <v>0</v>
      </c>
      <c r="F121" s="8" t="s">
        <v>15</v>
      </c>
      <c r="H121" s="6">
        <v>1.1</v>
      </c>
      <c r="I121" s="7">
        <v>574</v>
      </c>
      <c r="J121" s="7">
        <v>524</v>
      </c>
      <c r="L121" s="6">
        <v>1.86</v>
      </c>
      <c r="M121" s="7">
        <v>571</v>
      </c>
      <c r="N121" s="7">
        <v>307</v>
      </c>
      <c r="P121" s="6">
        <v>0.76</v>
      </c>
      <c r="Q121" s="7">
        <v>321</v>
      </c>
      <c r="R121" s="7">
        <v>422</v>
      </c>
    </row>
    <row r="122" spans="3:18" ht="15" customHeight="1">
      <c r="C122" t="s">
        <v>120</v>
      </c>
      <c r="D122" s="6">
        <v>12.32</v>
      </c>
      <c r="E122" s="7">
        <v>6903</v>
      </c>
      <c r="F122" s="7">
        <v>560</v>
      </c>
      <c r="H122" s="6">
        <v>25.09</v>
      </c>
      <c r="I122" s="7">
        <v>14609</v>
      </c>
      <c r="J122" s="7">
        <v>582</v>
      </c>
      <c r="L122" s="6">
        <v>21.13</v>
      </c>
      <c r="M122" s="7">
        <v>12718</v>
      </c>
      <c r="N122" s="7">
        <v>602</v>
      </c>
      <c r="P122" s="6">
        <v>20.28</v>
      </c>
      <c r="Q122" s="7">
        <v>11549</v>
      </c>
      <c r="R122" s="7">
        <v>569</v>
      </c>
    </row>
    <row r="123" spans="3:18" ht="15" customHeight="1">
      <c r="C123" t="s">
        <v>121</v>
      </c>
      <c r="D123" s="6">
        <v>0</v>
      </c>
      <c r="E123" s="7">
        <v>0</v>
      </c>
      <c r="F123" s="8" t="s">
        <v>15</v>
      </c>
      <c r="H123" s="6">
        <v>0.25</v>
      </c>
      <c r="I123" s="7">
        <v>196</v>
      </c>
      <c r="J123" s="7">
        <v>790</v>
      </c>
      <c r="L123" s="6">
        <v>0.25</v>
      </c>
      <c r="M123" s="7">
        <v>180</v>
      </c>
      <c r="N123" s="7">
        <v>726</v>
      </c>
      <c r="P123" s="6">
        <v>0.25</v>
      </c>
      <c r="Q123" s="7">
        <v>164</v>
      </c>
      <c r="R123" s="7">
        <v>661</v>
      </c>
    </row>
    <row r="124" spans="3:18" ht="15" customHeight="1">
      <c r="C124" t="s">
        <v>122</v>
      </c>
      <c r="D124" s="6">
        <v>0</v>
      </c>
      <c r="E124" s="7">
        <v>0</v>
      </c>
      <c r="F124" s="8" t="s">
        <v>15</v>
      </c>
      <c r="H124" s="6">
        <v>0</v>
      </c>
      <c r="I124" s="7">
        <v>30</v>
      </c>
      <c r="J124" s="8" t="s">
        <v>15</v>
      </c>
      <c r="L124" s="6">
        <v>0</v>
      </c>
      <c r="M124" s="7">
        <v>32</v>
      </c>
      <c r="N124" s="8" t="s">
        <v>15</v>
      </c>
      <c r="P124" s="6">
        <v>0</v>
      </c>
      <c r="Q124" s="7">
        <v>29</v>
      </c>
      <c r="R124" s="8" t="s">
        <v>15</v>
      </c>
    </row>
    <row r="125" spans="3:18" ht="15" customHeight="1">
      <c r="C125" t="s">
        <v>123</v>
      </c>
      <c r="D125" s="6">
        <v>0.83</v>
      </c>
      <c r="E125" s="7">
        <v>443</v>
      </c>
      <c r="F125" s="8">
        <v>535</v>
      </c>
      <c r="H125" s="6">
        <v>3.82</v>
      </c>
      <c r="I125" s="7">
        <v>1865</v>
      </c>
      <c r="J125" s="7">
        <v>489</v>
      </c>
      <c r="L125" s="6">
        <v>3.22</v>
      </c>
      <c r="M125" s="7">
        <v>1888</v>
      </c>
      <c r="N125" s="7">
        <v>586</v>
      </c>
      <c r="P125" s="6">
        <v>3.23</v>
      </c>
      <c r="Q125" s="7">
        <v>1920</v>
      </c>
      <c r="R125" s="7">
        <v>595</v>
      </c>
    </row>
    <row r="126" spans="3:18" ht="15" customHeight="1">
      <c r="C126" t="s">
        <v>16</v>
      </c>
      <c r="D126">
        <v>15.32</v>
      </c>
      <c r="E126" s="7">
        <v>8511</v>
      </c>
      <c r="F126">
        <v>555</v>
      </c>
      <c r="H126" s="6">
        <v>40.53</v>
      </c>
      <c r="I126" s="7">
        <v>22360</v>
      </c>
      <c r="J126" s="7">
        <v>552</v>
      </c>
      <c r="L126" s="6">
        <v>34.82</v>
      </c>
      <c r="M126" s="7">
        <v>19568</v>
      </c>
      <c r="N126" s="7">
        <v>562</v>
      </c>
      <c r="P126" s="6">
        <v>32.87</v>
      </c>
      <c r="Q126" s="7">
        <v>17734</v>
      </c>
      <c r="R126" s="7">
        <v>539</v>
      </c>
    </row>
    <row r="127" spans="8:18" ht="15" customHeight="1">
      <c r="H127" s="6"/>
      <c r="I127" s="7"/>
      <c r="J127" s="7"/>
      <c r="L127" s="6"/>
      <c r="M127" s="7"/>
      <c r="N127" s="7"/>
      <c r="P127" s="6"/>
      <c r="Q127" s="7"/>
      <c r="R127" s="7"/>
    </row>
    <row r="128" spans="2:18" ht="15" customHeight="1">
      <c r="B128" t="s">
        <v>124</v>
      </c>
      <c r="C128" t="s">
        <v>16</v>
      </c>
      <c r="D128" s="6">
        <v>160.008</v>
      </c>
      <c r="E128" s="7">
        <v>108386</v>
      </c>
      <c r="F128" s="7">
        <v>677.3786310684466</v>
      </c>
      <c r="H128" s="6">
        <v>336.9927</v>
      </c>
      <c r="I128" s="7">
        <v>189172</v>
      </c>
      <c r="J128" s="7">
        <v>561.3534061717064</v>
      </c>
      <c r="L128" s="6">
        <v>314.3195</v>
      </c>
      <c r="M128" s="7">
        <v>163917</v>
      </c>
      <c r="N128" s="7">
        <v>521.4980298708798</v>
      </c>
      <c r="P128" s="6">
        <v>308.4214</v>
      </c>
      <c r="Q128" s="7">
        <v>157755</v>
      </c>
      <c r="R128" s="7">
        <v>511.49174473626016</v>
      </c>
    </row>
    <row r="129" spans="4:18" ht="12.75">
      <c r="D129" s="6"/>
      <c r="E129" s="7"/>
      <c r="F129" s="8"/>
      <c r="H129" s="6"/>
      <c r="I129" s="7"/>
      <c r="J129" s="7"/>
      <c r="L129" s="6"/>
      <c r="M129" s="7"/>
      <c r="N129" s="7"/>
      <c r="P129" s="6"/>
      <c r="Q129" s="7"/>
      <c r="R129" s="7"/>
    </row>
    <row r="130" spans="4:18" ht="12.75">
      <c r="D130" s="6"/>
      <c r="E130" s="7"/>
      <c r="F130" s="8"/>
      <c r="H130" s="6"/>
      <c r="I130" s="7"/>
      <c r="J130" s="7"/>
      <c r="L130" s="6"/>
      <c r="M130" s="7"/>
      <c r="N130" s="7"/>
      <c r="P130" s="6"/>
      <c r="Q130" s="7"/>
      <c r="R130" s="7"/>
    </row>
    <row r="131" spans="8:18" ht="12.75">
      <c r="H131" s="6"/>
      <c r="M131" s="7"/>
      <c r="N131" s="7"/>
      <c r="P131" s="6"/>
      <c r="Q131" s="7"/>
      <c r="R131" s="7"/>
    </row>
    <row r="132" spans="2:14" ht="12.75">
      <c r="B132" t="s">
        <v>125</v>
      </c>
      <c r="M132" s="7"/>
      <c r="N132" s="7"/>
    </row>
    <row r="133" spans="13:14" ht="12.75">
      <c r="M133" s="7"/>
      <c r="N133" s="7"/>
    </row>
    <row r="134" spans="2:14" ht="12.75">
      <c r="B134" s="9" t="s">
        <v>126</v>
      </c>
      <c r="M134" s="7"/>
      <c r="N134" s="7"/>
    </row>
    <row r="135" spans="2:14" ht="12.75">
      <c r="B135" s="9" t="s">
        <v>127</v>
      </c>
      <c r="M135" s="7"/>
      <c r="N135" s="7"/>
    </row>
    <row r="136" spans="13:14" ht="12.75">
      <c r="M136" s="7"/>
      <c r="N136" s="7"/>
    </row>
    <row r="137" spans="2:14" ht="12.75">
      <c r="B137" t="s">
        <v>152</v>
      </c>
      <c r="M137" s="7"/>
      <c r="N137" s="7"/>
    </row>
    <row r="138" spans="2:14" ht="12.75">
      <c r="B138" t="s">
        <v>153</v>
      </c>
      <c r="M138" s="7"/>
      <c r="N138" s="7"/>
    </row>
    <row r="139" spans="2:14" ht="12.75">
      <c r="B139" t="s">
        <v>134</v>
      </c>
      <c r="M139" s="7"/>
      <c r="N139" s="7"/>
    </row>
    <row r="140" spans="13:14" ht="12.75">
      <c r="M140" s="7"/>
      <c r="N140" s="7"/>
    </row>
    <row r="141" spans="13:14" ht="12.75">
      <c r="M141" s="7"/>
      <c r="N141" s="7"/>
    </row>
    <row r="142" spans="13:14" ht="12.75">
      <c r="M142" s="7"/>
      <c r="N142" s="7"/>
    </row>
    <row r="143" spans="13:14" ht="12.75">
      <c r="M143" s="7"/>
      <c r="N143" s="7"/>
    </row>
    <row r="144" spans="13:14" ht="12.75">
      <c r="M144" s="7"/>
      <c r="N144" s="7"/>
    </row>
    <row r="145" spans="13:14" ht="12.75">
      <c r="M145" s="7"/>
      <c r="N145" s="7"/>
    </row>
    <row r="146" spans="13:14" ht="12.75">
      <c r="M146" s="7"/>
      <c r="N146" s="7"/>
    </row>
    <row r="147" spans="13:14" ht="12.75">
      <c r="M147" s="7"/>
      <c r="N147" s="7"/>
    </row>
    <row r="148" spans="13:14" ht="12.75">
      <c r="M148" s="7"/>
      <c r="N148" s="7"/>
    </row>
    <row r="149" spans="13:14" ht="12.75">
      <c r="M149" s="7"/>
      <c r="N149" s="7"/>
    </row>
    <row r="150" spans="13:14" ht="12.75">
      <c r="M150" s="7"/>
      <c r="N150" s="7"/>
    </row>
    <row r="151" spans="13:14" ht="12.75">
      <c r="M151" s="7"/>
      <c r="N151" s="7"/>
    </row>
    <row r="152" spans="13:14" ht="12.75">
      <c r="M152" s="7"/>
      <c r="N152" s="7"/>
    </row>
    <row r="153" spans="13:14" ht="12.75">
      <c r="M153" s="7"/>
      <c r="N153" s="7"/>
    </row>
    <row r="154" spans="13:14" ht="12.75">
      <c r="M154" s="7"/>
      <c r="N154" s="7"/>
    </row>
    <row r="155" spans="13:14" ht="12.75">
      <c r="M155" s="7"/>
      <c r="N155" s="7"/>
    </row>
    <row r="156" spans="13:14" ht="12.75">
      <c r="M156" s="7"/>
      <c r="N156" s="7"/>
    </row>
    <row r="157" spans="13:14" ht="12.75">
      <c r="M157" s="7"/>
      <c r="N157" s="7"/>
    </row>
    <row r="158" spans="13:14" ht="12.75">
      <c r="M158" s="7"/>
      <c r="N158" s="7"/>
    </row>
    <row r="159" spans="13:14" ht="12.75">
      <c r="M159" s="7"/>
      <c r="N159" s="7"/>
    </row>
    <row r="160" spans="13:14" ht="12.75">
      <c r="M160" s="7"/>
      <c r="N160" s="7"/>
    </row>
    <row r="161" spans="13:14" ht="12.75">
      <c r="M161" s="7"/>
      <c r="N161" s="7"/>
    </row>
    <row r="162" spans="13:14" ht="12.75">
      <c r="M162" s="7"/>
      <c r="N162" s="7"/>
    </row>
    <row r="163" spans="13:14" ht="12.75">
      <c r="M163" s="7"/>
      <c r="N163" s="7"/>
    </row>
    <row r="164" spans="13:14" ht="12.75">
      <c r="M164" s="7"/>
      <c r="N164" s="7"/>
    </row>
    <row r="165" spans="13:14" ht="12.75">
      <c r="M165" s="7"/>
      <c r="N165" s="7"/>
    </row>
    <row r="166" spans="13:14" ht="12.75">
      <c r="M166" s="7"/>
      <c r="N166" s="7"/>
    </row>
    <row r="167" spans="13:14" ht="12.75">
      <c r="M167" s="7"/>
      <c r="N167" s="7"/>
    </row>
    <row r="168" spans="13:14" ht="12.75">
      <c r="M168" s="7"/>
      <c r="N168" s="7"/>
    </row>
    <row r="169" spans="13:14" ht="12.75">
      <c r="M169" s="7"/>
      <c r="N169" s="7"/>
    </row>
    <row r="170" spans="13:14" ht="12.75">
      <c r="M170" s="7"/>
      <c r="N170" s="7"/>
    </row>
    <row r="171" spans="13:14" ht="12.75">
      <c r="M171" s="7"/>
      <c r="N171" s="7"/>
    </row>
    <row r="172" spans="13:14" ht="12.75">
      <c r="M172" s="7"/>
      <c r="N172" s="7"/>
    </row>
    <row r="173" spans="13:14" ht="12.75">
      <c r="M173" s="7"/>
      <c r="N173" s="7"/>
    </row>
    <row r="174" spans="13:14" ht="12.75">
      <c r="M174" s="7"/>
      <c r="N174" s="7"/>
    </row>
    <row r="175" spans="13:14" ht="12.75">
      <c r="M175" s="7"/>
      <c r="N175" s="7"/>
    </row>
    <row r="176" spans="13:14" ht="12.75">
      <c r="M176" s="7"/>
      <c r="N176" s="7"/>
    </row>
    <row r="177" spans="13:14" ht="12.75">
      <c r="M177" s="7"/>
      <c r="N177" s="7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3/6/03.
FHDA IR*P RBB - 3/10/03
FH 5-yr WSCH FTEF Prod by Term.xls&amp;R&amp;8Page &amp;P of &amp;N</oddFooter>
  </headerFooter>
  <rowBreaks count="3" manualBreakCount="3">
    <brk id="43" min="1" max="17" man="1"/>
    <brk id="72" min="1" max="17" man="1"/>
    <brk id="108" min="1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7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bestFit="1" customWidth="1"/>
    <col min="6" max="6" width="7.7109375" style="0" customWidth="1"/>
    <col min="7" max="7" width="2.7109375" style="0" customWidth="1"/>
    <col min="8" max="8" width="9.28125" style="0" bestFit="1" customWidth="1"/>
    <col min="9" max="9" width="10.421875" style="0" bestFit="1" customWidth="1"/>
    <col min="10" max="10" width="7.7109375" style="0" customWidth="1"/>
    <col min="11" max="11" width="2.7109375" style="0" customWidth="1"/>
    <col min="12" max="13" width="9.28125" style="0" bestFit="1" customWidth="1"/>
    <col min="14" max="14" width="7.7109375" style="0" customWidth="1"/>
    <col min="15" max="15" width="2.7109375" style="0" customWidth="1"/>
    <col min="16" max="17" width="9.28125" style="0" bestFit="1" customWidth="1"/>
    <col min="18" max="18" width="7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customHeight="1">
      <c r="B8" t="s">
        <v>6</v>
      </c>
      <c r="C8" t="s">
        <v>7</v>
      </c>
      <c r="D8" s="6">
        <v>4.25</v>
      </c>
      <c r="E8" s="7">
        <v>2083</v>
      </c>
      <c r="F8" s="8">
        <v>490</v>
      </c>
      <c r="H8" s="6">
        <v>5.53</v>
      </c>
      <c r="I8" s="7">
        <v>2724</v>
      </c>
      <c r="J8" s="7">
        <v>492</v>
      </c>
      <c r="L8" s="6">
        <v>5.38</v>
      </c>
      <c r="M8" s="7">
        <v>2902</v>
      </c>
      <c r="N8" s="7">
        <v>539</v>
      </c>
      <c r="P8" s="6">
        <v>5.35</v>
      </c>
      <c r="Q8" s="7">
        <v>2712</v>
      </c>
      <c r="R8" s="7">
        <v>507</v>
      </c>
    </row>
    <row r="9" spans="2:18" ht="15" customHeight="1">
      <c r="B9" t="s">
        <v>8</v>
      </c>
      <c r="C9" t="s">
        <v>9</v>
      </c>
      <c r="D9" s="6">
        <v>6.53</v>
      </c>
      <c r="E9" s="7">
        <v>2941</v>
      </c>
      <c r="F9" s="7">
        <v>451</v>
      </c>
      <c r="H9" s="6">
        <v>8.8</v>
      </c>
      <c r="I9" s="7">
        <v>3585</v>
      </c>
      <c r="J9" s="7">
        <v>407</v>
      </c>
      <c r="L9" s="6">
        <v>10.32</v>
      </c>
      <c r="M9" s="7">
        <v>4170</v>
      </c>
      <c r="N9" s="7">
        <v>404</v>
      </c>
      <c r="P9" s="6">
        <v>9.79</v>
      </c>
      <c r="Q9" s="7">
        <v>4506</v>
      </c>
      <c r="R9" s="7">
        <v>460</v>
      </c>
    </row>
    <row r="10" spans="3:18" ht="15" customHeight="1">
      <c r="C10" t="s">
        <v>10</v>
      </c>
      <c r="D10" s="6">
        <v>0.33</v>
      </c>
      <c r="E10" s="7">
        <v>56</v>
      </c>
      <c r="F10" s="7">
        <v>167</v>
      </c>
      <c r="H10" s="6">
        <v>0.72</v>
      </c>
      <c r="I10" s="7">
        <v>67</v>
      </c>
      <c r="J10" s="7">
        <v>94</v>
      </c>
      <c r="L10" s="6">
        <v>0.72</v>
      </c>
      <c r="M10" s="7">
        <v>115</v>
      </c>
      <c r="N10" s="7">
        <v>160</v>
      </c>
      <c r="P10" s="6">
        <v>0.83</v>
      </c>
      <c r="Q10" s="7">
        <v>124</v>
      </c>
      <c r="R10" s="7">
        <v>149</v>
      </c>
    </row>
    <row r="11" spans="3:18" ht="15" customHeight="1">
      <c r="C11" t="s">
        <v>11</v>
      </c>
      <c r="D11" s="6">
        <v>0.5</v>
      </c>
      <c r="E11" s="7">
        <v>89</v>
      </c>
      <c r="F11" s="8">
        <v>180</v>
      </c>
      <c r="H11" s="6">
        <v>1.62</v>
      </c>
      <c r="I11" s="7">
        <v>108</v>
      </c>
      <c r="J11" s="7">
        <v>66</v>
      </c>
      <c r="L11" s="6">
        <v>2.1</v>
      </c>
      <c r="M11" s="7">
        <v>160</v>
      </c>
      <c r="N11" s="7">
        <v>76</v>
      </c>
      <c r="P11" s="6">
        <v>2.46</v>
      </c>
      <c r="Q11" s="7">
        <v>155</v>
      </c>
      <c r="R11" s="7">
        <v>63</v>
      </c>
    </row>
    <row r="12" spans="3:18" ht="15" customHeight="1">
      <c r="C12" t="s">
        <v>12</v>
      </c>
      <c r="D12" s="6">
        <v>0.95</v>
      </c>
      <c r="E12" s="7">
        <v>272</v>
      </c>
      <c r="F12" s="7">
        <v>285</v>
      </c>
      <c r="H12" s="6">
        <v>4.4</v>
      </c>
      <c r="I12" s="7">
        <v>1476</v>
      </c>
      <c r="J12" s="7">
        <v>335</v>
      </c>
      <c r="L12" s="6">
        <v>4.4</v>
      </c>
      <c r="M12" s="7">
        <v>1462</v>
      </c>
      <c r="N12" s="7">
        <v>332</v>
      </c>
      <c r="P12" s="6">
        <v>4.4</v>
      </c>
      <c r="Q12" s="7">
        <v>1476</v>
      </c>
      <c r="R12" s="7">
        <v>335</v>
      </c>
    </row>
    <row r="13" spans="3:18" ht="15" customHeight="1">
      <c r="C13" t="s">
        <v>13</v>
      </c>
      <c r="D13">
        <v>1.69</v>
      </c>
      <c r="E13">
        <v>741</v>
      </c>
      <c r="F13">
        <v>439</v>
      </c>
      <c r="H13" s="6">
        <v>2.17</v>
      </c>
      <c r="I13" s="7">
        <v>1080</v>
      </c>
      <c r="J13" s="7">
        <v>499</v>
      </c>
      <c r="L13" s="6">
        <v>1.32</v>
      </c>
      <c r="M13" s="7">
        <v>667</v>
      </c>
      <c r="N13" s="7">
        <v>505</v>
      </c>
      <c r="P13" s="6">
        <v>1.03</v>
      </c>
      <c r="Q13" s="7">
        <v>566</v>
      </c>
      <c r="R13" s="7">
        <v>547</v>
      </c>
    </row>
    <row r="14" spans="3:18" ht="15" customHeight="1">
      <c r="C14" t="s">
        <v>14</v>
      </c>
      <c r="D14" s="6">
        <v>0</v>
      </c>
      <c r="E14" s="7">
        <v>0</v>
      </c>
      <c r="F14" s="8" t="s">
        <v>15</v>
      </c>
      <c r="H14" s="6">
        <v>0.2</v>
      </c>
      <c r="I14" s="7">
        <v>39</v>
      </c>
      <c r="J14" s="7">
        <v>195</v>
      </c>
      <c r="L14" s="6">
        <v>0</v>
      </c>
      <c r="M14" s="7">
        <v>0</v>
      </c>
      <c r="N14" s="8" t="s">
        <v>15</v>
      </c>
      <c r="P14" s="6">
        <v>0</v>
      </c>
      <c r="Q14" s="7">
        <v>0</v>
      </c>
      <c r="R14" s="8" t="s">
        <v>15</v>
      </c>
    </row>
    <row r="15" spans="3:18" ht="15" customHeight="1">
      <c r="C15" t="s">
        <v>16</v>
      </c>
      <c r="D15" s="6">
        <v>14.25</v>
      </c>
      <c r="E15" s="7">
        <v>6182</v>
      </c>
      <c r="F15" s="7">
        <v>434</v>
      </c>
      <c r="H15" s="6">
        <v>23.44</v>
      </c>
      <c r="I15" s="7">
        <v>9079</v>
      </c>
      <c r="J15" s="7">
        <v>387</v>
      </c>
      <c r="L15" s="6">
        <v>24.24</v>
      </c>
      <c r="M15" s="7">
        <v>9476</v>
      </c>
      <c r="N15" s="7">
        <v>391</v>
      </c>
      <c r="P15" s="6">
        <v>23.87</v>
      </c>
      <c r="Q15" s="7">
        <v>9539</v>
      </c>
      <c r="R15" s="7">
        <v>400</v>
      </c>
    </row>
    <row r="16" spans="4:16" ht="15" customHeight="1">
      <c r="D16" s="10"/>
      <c r="H16" s="10"/>
      <c r="L16" s="10"/>
      <c r="P16" s="10"/>
    </row>
    <row r="17" spans="2:18" ht="15" customHeight="1">
      <c r="B17" t="s">
        <v>17</v>
      </c>
      <c r="C17" t="s">
        <v>18</v>
      </c>
      <c r="D17" s="6">
        <v>0.2</v>
      </c>
      <c r="E17" s="7">
        <v>99</v>
      </c>
      <c r="F17" s="8">
        <v>493</v>
      </c>
      <c r="H17" s="6">
        <v>0.2</v>
      </c>
      <c r="I17" s="7">
        <v>129</v>
      </c>
      <c r="J17" s="7">
        <v>645</v>
      </c>
      <c r="L17" s="6">
        <v>0.4</v>
      </c>
      <c r="M17" s="7">
        <v>177</v>
      </c>
      <c r="N17" s="7">
        <v>442</v>
      </c>
      <c r="P17" s="6">
        <v>0.2</v>
      </c>
      <c r="Q17" s="7">
        <v>192</v>
      </c>
      <c r="R17" s="7">
        <v>960</v>
      </c>
    </row>
    <row r="18" spans="2:18" ht="15" customHeight="1">
      <c r="B18" t="s">
        <v>19</v>
      </c>
      <c r="C18" t="s">
        <v>20</v>
      </c>
      <c r="D18" s="6">
        <v>3.06</v>
      </c>
      <c r="E18" s="7">
        <v>1758</v>
      </c>
      <c r="F18" s="8">
        <v>575</v>
      </c>
      <c r="H18" s="6">
        <v>7.15</v>
      </c>
      <c r="I18" s="7">
        <v>5103</v>
      </c>
      <c r="J18" s="7">
        <v>714</v>
      </c>
      <c r="L18" s="6">
        <v>8.75</v>
      </c>
      <c r="M18" s="7">
        <v>5698</v>
      </c>
      <c r="N18" s="7">
        <v>651</v>
      </c>
      <c r="P18" s="6">
        <v>8.2</v>
      </c>
      <c r="Q18" s="7">
        <v>5682</v>
      </c>
      <c r="R18" s="7">
        <v>693</v>
      </c>
    </row>
    <row r="19" spans="3:18" ht="15" customHeight="1">
      <c r="C19" t="s">
        <v>21</v>
      </c>
      <c r="D19" s="6">
        <v>0</v>
      </c>
      <c r="E19" s="7">
        <v>0</v>
      </c>
      <c r="F19" s="8" t="s">
        <v>15</v>
      </c>
      <c r="H19" s="6">
        <v>1.38</v>
      </c>
      <c r="I19" s="7">
        <v>718</v>
      </c>
      <c r="J19" s="7">
        <v>519</v>
      </c>
      <c r="L19" s="6">
        <v>1.6</v>
      </c>
      <c r="M19" s="7">
        <v>696</v>
      </c>
      <c r="N19" s="7">
        <v>434</v>
      </c>
      <c r="P19" s="6">
        <v>1.72</v>
      </c>
      <c r="Q19" s="7">
        <v>1301</v>
      </c>
      <c r="R19" s="7">
        <v>754</v>
      </c>
    </row>
    <row r="20" spans="3:18" ht="15" customHeight="1">
      <c r="C20" t="s">
        <v>22</v>
      </c>
      <c r="D20" s="6">
        <v>0</v>
      </c>
      <c r="E20" s="7">
        <v>0</v>
      </c>
      <c r="F20" s="8" t="s">
        <v>15</v>
      </c>
      <c r="H20" s="6">
        <v>2.13</v>
      </c>
      <c r="I20" s="7">
        <v>1078</v>
      </c>
      <c r="J20" s="7">
        <v>505</v>
      </c>
      <c r="L20" s="6">
        <v>1.63</v>
      </c>
      <c r="M20" s="7">
        <v>887</v>
      </c>
      <c r="N20" s="7">
        <v>543</v>
      </c>
      <c r="P20" s="6">
        <v>2.2</v>
      </c>
      <c r="Q20" s="7">
        <v>950</v>
      </c>
      <c r="R20" s="7">
        <v>431</v>
      </c>
    </row>
    <row r="21" spans="3:18" ht="15" customHeight="1">
      <c r="C21" t="s">
        <v>23</v>
      </c>
      <c r="D21" s="6">
        <v>1.28</v>
      </c>
      <c r="E21" s="7">
        <v>497</v>
      </c>
      <c r="F21" s="7">
        <v>389</v>
      </c>
      <c r="H21" s="6">
        <v>4.68</v>
      </c>
      <c r="I21" s="7">
        <v>1509</v>
      </c>
      <c r="J21" s="7">
        <v>323</v>
      </c>
      <c r="L21" s="6">
        <v>4.78</v>
      </c>
      <c r="M21" s="7">
        <v>1458</v>
      </c>
      <c r="N21" s="7">
        <v>305</v>
      </c>
      <c r="P21" s="6">
        <v>4.28</v>
      </c>
      <c r="Q21" s="7">
        <v>1064</v>
      </c>
      <c r="R21" s="7">
        <v>249</v>
      </c>
    </row>
    <row r="22" spans="3:18" ht="15" customHeight="1">
      <c r="C22" t="s">
        <v>24</v>
      </c>
      <c r="D22" s="6">
        <v>0.67</v>
      </c>
      <c r="E22" s="7">
        <v>428</v>
      </c>
      <c r="F22" s="8">
        <v>642</v>
      </c>
      <c r="H22" s="6">
        <v>1.7</v>
      </c>
      <c r="I22" s="7">
        <v>1828</v>
      </c>
      <c r="J22" s="7">
        <v>1077</v>
      </c>
      <c r="L22" s="6">
        <v>0.98</v>
      </c>
      <c r="M22" s="7">
        <v>440</v>
      </c>
      <c r="N22" s="7">
        <v>448</v>
      </c>
      <c r="P22" s="6">
        <v>1.12</v>
      </c>
      <c r="Q22" s="7">
        <v>770</v>
      </c>
      <c r="R22" s="7">
        <v>689</v>
      </c>
    </row>
    <row r="23" spans="3:18" ht="15" customHeight="1">
      <c r="C23" t="s">
        <v>25</v>
      </c>
      <c r="D23" s="6">
        <v>0.78</v>
      </c>
      <c r="E23" s="7">
        <v>709</v>
      </c>
      <c r="F23" s="7">
        <v>904</v>
      </c>
      <c r="H23" s="6">
        <v>0.39</v>
      </c>
      <c r="I23" s="7">
        <v>267</v>
      </c>
      <c r="J23" s="7">
        <v>687</v>
      </c>
      <c r="L23" s="6">
        <v>0.84</v>
      </c>
      <c r="M23" s="7">
        <v>548</v>
      </c>
      <c r="N23" s="7">
        <v>653</v>
      </c>
      <c r="P23" s="6">
        <v>0.45</v>
      </c>
      <c r="Q23" s="7">
        <v>298</v>
      </c>
      <c r="R23" s="7">
        <v>659</v>
      </c>
    </row>
    <row r="24" spans="3:18" ht="15" customHeight="1">
      <c r="C24" t="s">
        <v>26</v>
      </c>
      <c r="D24" s="6">
        <v>0.81</v>
      </c>
      <c r="E24" s="7">
        <v>384</v>
      </c>
      <c r="F24" s="8">
        <v>474</v>
      </c>
      <c r="H24" s="6">
        <v>1.61</v>
      </c>
      <c r="I24" s="7">
        <v>941</v>
      </c>
      <c r="J24" s="7">
        <v>584</v>
      </c>
      <c r="L24" s="6">
        <v>1.41</v>
      </c>
      <c r="M24" s="7">
        <v>826</v>
      </c>
      <c r="N24" s="7">
        <v>586</v>
      </c>
      <c r="P24" s="6">
        <v>1.41</v>
      </c>
      <c r="Q24" s="7">
        <v>752</v>
      </c>
      <c r="R24" s="7">
        <v>533</v>
      </c>
    </row>
    <row r="25" spans="3:18" ht="15" customHeight="1">
      <c r="C25" t="s">
        <v>27</v>
      </c>
      <c r="D25" s="6">
        <v>0.59</v>
      </c>
      <c r="E25" s="7">
        <v>420</v>
      </c>
      <c r="F25" s="7">
        <v>705</v>
      </c>
      <c r="H25" s="6">
        <v>2.69</v>
      </c>
      <c r="I25" s="7">
        <v>1527</v>
      </c>
      <c r="J25" s="7">
        <v>568</v>
      </c>
      <c r="L25" s="6">
        <v>2.56</v>
      </c>
      <c r="M25" s="7">
        <v>2051</v>
      </c>
      <c r="N25" s="7">
        <v>800</v>
      </c>
      <c r="P25" s="6">
        <v>2.58</v>
      </c>
      <c r="Q25" s="7">
        <v>1755</v>
      </c>
      <c r="R25" s="7">
        <v>681</v>
      </c>
    </row>
    <row r="26" spans="3:18" ht="15" customHeight="1">
      <c r="C26" t="s">
        <v>28</v>
      </c>
      <c r="D26" s="6">
        <v>0</v>
      </c>
      <c r="E26" s="7">
        <v>0</v>
      </c>
      <c r="F26" s="8" t="s">
        <v>15</v>
      </c>
      <c r="H26" s="6">
        <v>1.45</v>
      </c>
      <c r="I26" s="7">
        <v>867</v>
      </c>
      <c r="J26" s="7">
        <v>597</v>
      </c>
      <c r="L26" s="6">
        <v>1.66</v>
      </c>
      <c r="M26" s="7">
        <v>738</v>
      </c>
      <c r="N26" s="7">
        <v>445</v>
      </c>
      <c r="P26" s="6">
        <v>1.07</v>
      </c>
      <c r="Q26" s="7">
        <v>640</v>
      </c>
      <c r="R26" s="7">
        <v>599</v>
      </c>
    </row>
    <row r="27" spans="3:18" ht="15" customHeight="1">
      <c r="C27" t="s">
        <v>29</v>
      </c>
      <c r="D27" s="6">
        <v>4.06</v>
      </c>
      <c r="E27" s="7">
        <v>2410</v>
      </c>
      <c r="F27" s="8">
        <v>593</v>
      </c>
      <c r="H27" s="6">
        <v>4.06</v>
      </c>
      <c r="I27" s="7">
        <v>4619</v>
      </c>
      <c r="J27" s="7">
        <v>1137</v>
      </c>
      <c r="L27" s="6">
        <v>4.06</v>
      </c>
      <c r="M27" s="7">
        <v>1913</v>
      </c>
      <c r="N27" s="7">
        <v>471</v>
      </c>
      <c r="P27" s="6">
        <v>4.06</v>
      </c>
      <c r="Q27" s="7">
        <v>2147</v>
      </c>
      <c r="R27" s="7">
        <v>528</v>
      </c>
    </row>
    <row r="28" spans="3:18" ht="15" customHeight="1">
      <c r="C28" t="s">
        <v>30</v>
      </c>
      <c r="D28" s="6">
        <v>2.73</v>
      </c>
      <c r="E28" s="7">
        <v>1370</v>
      </c>
      <c r="F28" s="7">
        <v>502</v>
      </c>
      <c r="H28" s="6">
        <v>2.37</v>
      </c>
      <c r="I28" s="7">
        <v>1167</v>
      </c>
      <c r="J28" s="7">
        <v>493</v>
      </c>
      <c r="L28" s="6">
        <v>2.07</v>
      </c>
      <c r="M28" s="7">
        <v>1097</v>
      </c>
      <c r="N28" s="7">
        <v>529</v>
      </c>
      <c r="P28" s="6">
        <v>2.07</v>
      </c>
      <c r="Q28" s="7">
        <v>1060</v>
      </c>
      <c r="R28" s="7">
        <v>511</v>
      </c>
    </row>
    <row r="29" spans="3:18" ht="15" customHeight="1">
      <c r="C29" t="s">
        <v>31</v>
      </c>
      <c r="D29" s="6">
        <v>0</v>
      </c>
      <c r="E29" s="7">
        <v>0</v>
      </c>
      <c r="F29" s="8" t="s">
        <v>15</v>
      </c>
      <c r="H29" s="6">
        <v>0</v>
      </c>
      <c r="I29" s="7">
        <v>0</v>
      </c>
      <c r="J29" s="8" t="s">
        <v>15</v>
      </c>
      <c r="L29" s="6">
        <v>0</v>
      </c>
      <c r="M29" s="7">
        <v>0</v>
      </c>
      <c r="N29" s="8" t="s">
        <v>15</v>
      </c>
      <c r="P29" s="6">
        <v>0</v>
      </c>
      <c r="Q29" s="7">
        <v>36</v>
      </c>
      <c r="R29" s="8" t="s">
        <v>15</v>
      </c>
    </row>
    <row r="30" spans="3:18" ht="15" customHeight="1">
      <c r="C30" t="s">
        <v>32</v>
      </c>
      <c r="D30" s="6">
        <v>2.11</v>
      </c>
      <c r="E30" s="7">
        <v>1058</v>
      </c>
      <c r="F30" s="8">
        <v>501</v>
      </c>
      <c r="H30" s="6">
        <v>3.61</v>
      </c>
      <c r="I30" s="7">
        <v>1561</v>
      </c>
      <c r="J30" s="7">
        <v>432</v>
      </c>
      <c r="L30" s="6">
        <v>3.59</v>
      </c>
      <c r="M30" s="7">
        <v>1749</v>
      </c>
      <c r="N30" s="7">
        <v>487</v>
      </c>
      <c r="P30" s="6">
        <v>3.45</v>
      </c>
      <c r="Q30" s="7">
        <v>1536</v>
      </c>
      <c r="R30" s="7">
        <v>445</v>
      </c>
    </row>
    <row r="31" spans="3:18" ht="15" customHeight="1">
      <c r="C31" t="s">
        <v>33</v>
      </c>
      <c r="D31" s="6">
        <v>1.13</v>
      </c>
      <c r="E31" s="7">
        <v>411</v>
      </c>
      <c r="F31" s="7">
        <v>364</v>
      </c>
      <c r="H31" s="6">
        <v>2.35</v>
      </c>
      <c r="I31" s="7">
        <v>884</v>
      </c>
      <c r="J31" s="7">
        <v>376</v>
      </c>
      <c r="L31" s="6">
        <v>2.32</v>
      </c>
      <c r="M31" s="7">
        <v>811</v>
      </c>
      <c r="N31" s="7">
        <v>350</v>
      </c>
      <c r="P31" s="6">
        <v>2.41</v>
      </c>
      <c r="Q31" s="7">
        <v>951</v>
      </c>
      <c r="R31" s="7">
        <v>394</v>
      </c>
    </row>
    <row r="32" spans="3:18" ht="15" customHeight="1">
      <c r="C32" t="s">
        <v>34</v>
      </c>
      <c r="D32" s="6">
        <v>0</v>
      </c>
      <c r="E32" s="7">
        <v>0</v>
      </c>
      <c r="F32" s="8" t="s">
        <v>15</v>
      </c>
      <c r="H32" s="6">
        <v>2.72</v>
      </c>
      <c r="I32" s="7">
        <v>1547</v>
      </c>
      <c r="J32" s="7">
        <v>569</v>
      </c>
      <c r="L32" s="6">
        <v>2.38</v>
      </c>
      <c r="M32" s="7">
        <v>1373</v>
      </c>
      <c r="N32" s="7">
        <v>576</v>
      </c>
      <c r="P32" s="6">
        <v>2.53</v>
      </c>
      <c r="Q32" s="7">
        <v>2036</v>
      </c>
      <c r="R32" s="7">
        <v>804</v>
      </c>
    </row>
    <row r="33" spans="3:18" ht="15" customHeight="1">
      <c r="C33" t="s">
        <v>16</v>
      </c>
      <c r="D33" s="6">
        <v>17.43</v>
      </c>
      <c r="E33" s="7">
        <v>9544</v>
      </c>
      <c r="F33" s="8">
        <v>548</v>
      </c>
      <c r="H33" s="6">
        <v>38.5</v>
      </c>
      <c r="I33" s="7">
        <v>23745</v>
      </c>
      <c r="J33" s="7">
        <v>617</v>
      </c>
      <c r="L33" s="6">
        <v>39.05</v>
      </c>
      <c r="M33" s="7">
        <v>20460</v>
      </c>
      <c r="N33" s="7">
        <v>524</v>
      </c>
      <c r="P33" s="6">
        <v>37.77</v>
      </c>
      <c r="Q33" s="7">
        <v>21168</v>
      </c>
      <c r="R33" s="7">
        <v>561</v>
      </c>
    </row>
    <row r="34" spans="4:16" ht="15" customHeight="1">
      <c r="D34" s="10"/>
      <c r="H34" s="10"/>
      <c r="L34" s="10"/>
      <c r="P34" s="10"/>
    </row>
    <row r="35" spans="2:18" ht="15" customHeight="1">
      <c r="B35" t="s">
        <v>35</v>
      </c>
      <c r="C35" t="s">
        <v>36</v>
      </c>
      <c r="D35" s="6">
        <v>1.5</v>
      </c>
      <c r="E35" s="7">
        <v>1141</v>
      </c>
      <c r="F35" s="8">
        <v>761</v>
      </c>
      <c r="H35" s="6">
        <v>5.51</v>
      </c>
      <c r="I35" s="7">
        <v>3317</v>
      </c>
      <c r="J35" s="7">
        <v>602</v>
      </c>
      <c r="L35" s="6">
        <v>5.18</v>
      </c>
      <c r="M35" s="7">
        <v>3314</v>
      </c>
      <c r="N35" s="7">
        <v>640</v>
      </c>
      <c r="P35" s="6">
        <v>5.28</v>
      </c>
      <c r="Q35" s="7">
        <v>3512</v>
      </c>
      <c r="R35" s="7">
        <v>666</v>
      </c>
    </row>
    <row r="36" spans="2:18" ht="15" customHeight="1">
      <c r="B36" t="s">
        <v>37</v>
      </c>
      <c r="C36" t="s">
        <v>38</v>
      </c>
      <c r="D36" s="6">
        <v>0</v>
      </c>
      <c r="E36" s="7">
        <v>0</v>
      </c>
      <c r="F36" s="8" t="s">
        <v>15</v>
      </c>
      <c r="H36" s="6">
        <v>0</v>
      </c>
      <c r="I36" s="7">
        <v>88</v>
      </c>
      <c r="J36" s="8" t="s">
        <v>15</v>
      </c>
      <c r="L36" s="6">
        <v>0</v>
      </c>
      <c r="M36" s="7">
        <v>0</v>
      </c>
      <c r="N36" s="8" t="s">
        <v>15</v>
      </c>
      <c r="P36" s="6">
        <v>0</v>
      </c>
      <c r="Q36" s="7">
        <v>0</v>
      </c>
      <c r="R36" s="8" t="s">
        <v>15</v>
      </c>
    </row>
    <row r="37" spans="3:18" ht="15" customHeight="1">
      <c r="C37" t="s">
        <v>39</v>
      </c>
      <c r="D37" s="6">
        <v>1.5</v>
      </c>
      <c r="E37" s="7">
        <v>565</v>
      </c>
      <c r="F37" s="8">
        <v>376</v>
      </c>
      <c r="H37" s="6">
        <v>2.1</v>
      </c>
      <c r="I37" s="7">
        <v>1374</v>
      </c>
      <c r="J37" s="7">
        <v>654</v>
      </c>
      <c r="L37" s="6">
        <v>2.1</v>
      </c>
      <c r="M37" s="7">
        <v>1112</v>
      </c>
      <c r="N37" s="7">
        <v>530</v>
      </c>
      <c r="P37" s="6">
        <v>2.25</v>
      </c>
      <c r="Q37" s="7">
        <v>1548</v>
      </c>
      <c r="R37" s="7">
        <v>688</v>
      </c>
    </row>
    <row r="38" spans="3:18" ht="15" customHeight="1">
      <c r="C38" t="s">
        <v>40</v>
      </c>
      <c r="D38" s="6">
        <v>0</v>
      </c>
      <c r="E38" s="7">
        <v>0</v>
      </c>
      <c r="F38" s="8" t="s">
        <v>15</v>
      </c>
      <c r="H38" s="6">
        <v>0</v>
      </c>
      <c r="I38" s="7">
        <v>20</v>
      </c>
      <c r="J38" s="8" t="s">
        <v>15</v>
      </c>
      <c r="L38" s="6">
        <v>0</v>
      </c>
      <c r="M38" s="7">
        <v>40</v>
      </c>
      <c r="N38" s="8" t="s">
        <v>15</v>
      </c>
      <c r="P38" s="6">
        <v>0</v>
      </c>
      <c r="Q38" s="7">
        <v>0</v>
      </c>
      <c r="R38" s="8" t="s">
        <v>15</v>
      </c>
    </row>
    <row r="39" spans="3:18" ht="15" customHeight="1">
      <c r="C39" t="s">
        <v>41</v>
      </c>
      <c r="D39" s="6">
        <v>0.83</v>
      </c>
      <c r="E39" s="7">
        <v>253</v>
      </c>
      <c r="F39" s="7">
        <v>304</v>
      </c>
      <c r="H39" s="6">
        <v>3.41</v>
      </c>
      <c r="I39" s="7">
        <v>1716</v>
      </c>
      <c r="J39" s="7">
        <v>503</v>
      </c>
      <c r="L39" s="6">
        <v>3.32</v>
      </c>
      <c r="M39" s="7">
        <v>1726</v>
      </c>
      <c r="N39" s="7">
        <v>520</v>
      </c>
      <c r="P39" s="6">
        <v>3.31</v>
      </c>
      <c r="Q39" s="7">
        <v>1616</v>
      </c>
      <c r="R39" s="7">
        <v>488</v>
      </c>
    </row>
    <row r="40" spans="3:18" ht="15" customHeight="1">
      <c r="C40" t="s">
        <v>42</v>
      </c>
      <c r="D40" s="6">
        <v>0.48</v>
      </c>
      <c r="E40" s="7">
        <v>218</v>
      </c>
      <c r="F40" s="8">
        <v>453</v>
      </c>
      <c r="H40" s="6">
        <v>1.1</v>
      </c>
      <c r="I40" s="7">
        <v>596</v>
      </c>
      <c r="J40" s="7">
        <v>542</v>
      </c>
      <c r="L40" s="6">
        <v>0.9</v>
      </c>
      <c r="M40" s="7">
        <v>464</v>
      </c>
      <c r="N40" s="7">
        <v>515</v>
      </c>
      <c r="P40" s="6">
        <v>1.25</v>
      </c>
      <c r="Q40" s="7">
        <v>642</v>
      </c>
      <c r="R40" s="7">
        <v>514</v>
      </c>
    </row>
    <row r="41" spans="3:18" ht="15" customHeight="1">
      <c r="C41" t="s">
        <v>43</v>
      </c>
      <c r="D41" s="6">
        <v>2</v>
      </c>
      <c r="E41" s="7">
        <v>1506</v>
      </c>
      <c r="F41" s="7">
        <v>753</v>
      </c>
      <c r="H41" s="6">
        <v>4.3</v>
      </c>
      <c r="I41" s="7">
        <v>3154</v>
      </c>
      <c r="J41" s="7">
        <v>734</v>
      </c>
      <c r="L41" s="6">
        <v>3.97</v>
      </c>
      <c r="M41" s="7">
        <v>2961</v>
      </c>
      <c r="N41" s="7">
        <v>747</v>
      </c>
      <c r="P41" s="6">
        <v>3.63</v>
      </c>
      <c r="Q41" s="7">
        <v>2949</v>
      </c>
      <c r="R41" s="7">
        <v>812</v>
      </c>
    </row>
    <row r="42" spans="3:18" ht="15" customHeight="1">
      <c r="C42" t="s">
        <v>44</v>
      </c>
      <c r="D42" s="6">
        <v>0.13</v>
      </c>
      <c r="E42" s="7">
        <v>31</v>
      </c>
      <c r="F42" s="8">
        <v>232</v>
      </c>
      <c r="H42" s="6">
        <v>0.27</v>
      </c>
      <c r="I42" s="7">
        <v>110</v>
      </c>
      <c r="J42" s="7">
        <v>412</v>
      </c>
      <c r="L42" s="6">
        <v>0.07</v>
      </c>
      <c r="M42" s="7">
        <v>34</v>
      </c>
      <c r="N42" s="7">
        <v>511</v>
      </c>
      <c r="P42" s="6">
        <v>0.2</v>
      </c>
      <c r="Q42" s="7">
        <v>97</v>
      </c>
      <c r="R42" s="7">
        <v>487</v>
      </c>
    </row>
    <row r="43" spans="3:18" ht="15" customHeight="1">
      <c r="C43" t="s">
        <v>45</v>
      </c>
      <c r="D43" s="6">
        <v>0.9</v>
      </c>
      <c r="E43" s="7">
        <v>409</v>
      </c>
      <c r="F43" s="7">
        <v>455</v>
      </c>
      <c r="H43" s="6">
        <v>2.1</v>
      </c>
      <c r="I43" s="7">
        <v>960</v>
      </c>
      <c r="J43" s="7">
        <v>457</v>
      </c>
      <c r="L43" s="6">
        <v>2.2</v>
      </c>
      <c r="M43" s="7">
        <v>958</v>
      </c>
      <c r="N43" s="7">
        <v>436</v>
      </c>
      <c r="P43" s="6">
        <v>2.13</v>
      </c>
      <c r="Q43" s="7">
        <v>944</v>
      </c>
      <c r="R43" s="7">
        <v>443</v>
      </c>
    </row>
    <row r="44" spans="3:18" ht="15" customHeight="1">
      <c r="C44" t="s">
        <v>46</v>
      </c>
      <c r="D44" s="6">
        <v>3.2</v>
      </c>
      <c r="E44" s="7">
        <v>2037</v>
      </c>
      <c r="F44" s="7">
        <v>637</v>
      </c>
      <c r="H44" s="6">
        <v>7.5</v>
      </c>
      <c r="I44" s="7">
        <v>4214</v>
      </c>
      <c r="J44" s="7">
        <v>562</v>
      </c>
      <c r="L44" s="6">
        <v>7.47</v>
      </c>
      <c r="M44" s="7">
        <v>4035</v>
      </c>
      <c r="N44" s="7">
        <v>540</v>
      </c>
      <c r="P44" s="6">
        <v>8.13</v>
      </c>
      <c r="Q44" s="7">
        <v>4018</v>
      </c>
      <c r="R44" s="7">
        <v>494</v>
      </c>
    </row>
    <row r="45" spans="2:18" ht="15" customHeight="1">
      <c r="B45" t="s">
        <v>35</v>
      </c>
      <c r="C45" t="s">
        <v>47</v>
      </c>
      <c r="D45" s="6">
        <v>2.32</v>
      </c>
      <c r="E45" s="7">
        <v>1217</v>
      </c>
      <c r="F45" s="7">
        <v>526</v>
      </c>
      <c r="H45" s="6">
        <v>4.8</v>
      </c>
      <c r="I45" s="7">
        <v>2312</v>
      </c>
      <c r="J45" s="7">
        <v>482</v>
      </c>
      <c r="L45" s="6">
        <v>4.62</v>
      </c>
      <c r="M45" s="7">
        <v>2111</v>
      </c>
      <c r="N45" s="7">
        <v>457</v>
      </c>
      <c r="P45" s="6">
        <v>3.5</v>
      </c>
      <c r="Q45" s="7">
        <v>1566</v>
      </c>
      <c r="R45" s="7">
        <v>447</v>
      </c>
    </row>
    <row r="46" spans="2:18" ht="15" customHeight="1">
      <c r="B46" t="s">
        <v>37</v>
      </c>
      <c r="C46" t="s">
        <v>48</v>
      </c>
      <c r="D46" s="6">
        <v>1</v>
      </c>
      <c r="E46" s="7">
        <v>797</v>
      </c>
      <c r="F46" s="7">
        <v>797</v>
      </c>
      <c r="H46" s="6">
        <v>3.93</v>
      </c>
      <c r="I46" s="7">
        <v>2030</v>
      </c>
      <c r="J46" s="7">
        <v>516</v>
      </c>
      <c r="L46" s="6">
        <v>3.6</v>
      </c>
      <c r="M46" s="7">
        <v>1703</v>
      </c>
      <c r="N46" s="7">
        <v>473</v>
      </c>
      <c r="P46" s="6">
        <v>4.23</v>
      </c>
      <c r="Q46" s="7">
        <v>2225</v>
      </c>
      <c r="R46" s="7">
        <v>526</v>
      </c>
    </row>
    <row r="47" spans="2:18" ht="15" customHeight="1">
      <c r="B47" t="s">
        <v>135</v>
      </c>
      <c r="C47" t="s">
        <v>49</v>
      </c>
      <c r="D47" s="6">
        <v>2.07</v>
      </c>
      <c r="E47" s="7">
        <v>1015</v>
      </c>
      <c r="F47" s="7">
        <v>491</v>
      </c>
      <c r="H47" s="6">
        <v>4.8</v>
      </c>
      <c r="I47" s="7">
        <v>3118</v>
      </c>
      <c r="J47" s="7">
        <v>650</v>
      </c>
      <c r="L47" s="6">
        <v>4.27</v>
      </c>
      <c r="M47" s="7">
        <v>2914</v>
      </c>
      <c r="N47" s="7">
        <v>683</v>
      </c>
      <c r="P47" s="6">
        <v>5</v>
      </c>
      <c r="Q47" s="7">
        <v>3351</v>
      </c>
      <c r="R47" s="7">
        <v>670</v>
      </c>
    </row>
    <row r="48" spans="3:18" ht="15" customHeight="1">
      <c r="C48" t="s">
        <v>50</v>
      </c>
      <c r="D48" s="6">
        <v>0.07</v>
      </c>
      <c r="E48" s="7">
        <v>13</v>
      </c>
      <c r="F48" s="7">
        <v>201</v>
      </c>
      <c r="H48" s="6">
        <v>0.8</v>
      </c>
      <c r="I48" s="7">
        <v>532</v>
      </c>
      <c r="J48" s="7">
        <v>665</v>
      </c>
      <c r="L48" s="6">
        <v>1.07</v>
      </c>
      <c r="M48" s="7">
        <v>936</v>
      </c>
      <c r="N48" s="7">
        <v>877</v>
      </c>
      <c r="P48" s="6">
        <v>1.33</v>
      </c>
      <c r="Q48" s="7">
        <v>1168</v>
      </c>
      <c r="R48" s="7">
        <v>876</v>
      </c>
    </row>
    <row r="49" spans="3:18" ht="15" customHeight="1">
      <c r="C49" t="s">
        <v>51</v>
      </c>
      <c r="D49" s="6">
        <v>1.7</v>
      </c>
      <c r="E49" s="7">
        <v>1010</v>
      </c>
      <c r="F49" s="7">
        <v>592</v>
      </c>
      <c r="H49" s="6">
        <v>0.43</v>
      </c>
      <c r="I49" s="7">
        <v>1207</v>
      </c>
      <c r="J49" s="7">
        <v>2789</v>
      </c>
      <c r="L49" s="6">
        <v>0.95</v>
      </c>
      <c r="M49" s="7">
        <v>1971</v>
      </c>
      <c r="N49" s="7">
        <v>2071</v>
      </c>
      <c r="P49" s="6">
        <v>0.37</v>
      </c>
      <c r="Q49" s="7">
        <v>1386</v>
      </c>
      <c r="R49" s="7">
        <v>3781</v>
      </c>
    </row>
    <row r="50" spans="3:18" ht="15" customHeight="1">
      <c r="C50" t="s">
        <v>52</v>
      </c>
      <c r="D50" s="6">
        <v>1.3</v>
      </c>
      <c r="E50" s="7">
        <v>731</v>
      </c>
      <c r="F50" s="8">
        <v>562</v>
      </c>
      <c r="H50" s="6">
        <v>4.1</v>
      </c>
      <c r="I50" s="7">
        <v>1800</v>
      </c>
      <c r="J50" s="7">
        <v>439</v>
      </c>
      <c r="L50" s="6">
        <v>3.53</v>
      </c>
      <c r="M50" s="7">
        <v>1712</v>
      </c>
      <c r="N50" s="7">
        <v>485</v>
      </c>
      <c r="P50" s="6">
        <v>3.53</v>
      </c>
      <c r="Q50" s="7">
        <v>1903</v>
      </c>
      <c r="R50" s="7">
        <v>539</v>
      </c>
    </row>
    <row r="51" spans="3:18" ht="15" customHeight="1">
      <c r="C51" t="s">
        <v>53</v>
      </c>
      <c r="D51" s="6">
        <v>0.74</v>
      </c>
      <c r="E51" s="7">
        <v>245</v>
      </c>
      <c r="F51" s="7">
        <v>329</v>
      </c>
      <c r="H51" s="6">
        <v>2.66</v>
      </c>
      <c r="I51" s="7">
        <v>1214</v>
      </c>
      <c r="J51" s="7">
        <v>457</v>
      </c>
      <c r="L51" s="6">
        <v>2.22</v>
      </c>
      <c r="M51" s="7">
        <v>991</v>
      </c>
      <c r="N51" s="7">
        <v>446</v>
      </c>
      <c r="P51" s="6">
        <v>2.41</v>
      </c>
      <c r="Q51" s="7">
        <v>929</v>
      </c>
      <c r="R51" s="7">
        <v>385</v>
      </c>
    </row>
    <row r="52" spans="3:18" ht="15" customHeight="1">
      <c r="C52" t="s">
        <v>54</v>
      </c>
      <c r="D52" s="6">
        <v>0.3</v>
      </c>
      <c r="E52" s="7">
        <v>259</v>
      </c>
      <c r="F52" s="7">
        <v>864</v>
      </c>
      <c r="H52" s="6">
        <v>0.9</v>
      </c>
      <c r="I52" s="7">
        <v>548</v>
      </c>
      <c r="J52" s="7">
        <v>609</v>
      </c>
      <c r="L52" s="6">
        <v>0.3</v>
      </c>
      <c r="M52" s="7">
        <v>184</v>
      </c>
      <c r="N52" s="7">
        <v>614</v>
      </c>
      <c r="P52" s="6">
        <v>1.2</v>
      </c>
      <c r="Q52" s="7">
        <v>423</v>
      </c>
      <c r="R52" s="7">
        <v>352</v>
      </c>
    </row>
    <row r="53" spans="3:18" ht="15" customHeight="1">
      <c r="C53" t="s">
        <v>16</v>
      </c>
      <c r="D53">
        <v>20.04</v>
      </c>
      <c r="E53" s="7">
        <v>11448</v>
      </c>
      <c r="F53">
        <v>571</v>
      </c>
      <c r="H53" s="6">
        <v>48.71</v>
      </c>
      <c r="I53" s="7">
        <v>28309</v>
      </c>
      <c r="J53" s="7">
        <v>581</v>
      </c>
      <c r="L53" s="6">
        <v>45.75</v>
      </c>
      <c r="M53" s="7">
        <v>27165</v>
      </c>
      <c r="N53" s="7">
        <v>594</v>
      </c>
      <c r="P53" s="6">
        <v>47.76</v>
      </c>
      <c r="Q53" s="7">
        <v>28276</v>
      </c>
      <c r="R53" s="7">
        <v>592</v>
      </c>
    </row>
    <row r="54" spans="4:16" ht="15" customHeight="1">
      <c r="D54" s="10"/>
      <c r="H54" s="10"/>
      <c r="L54" s="10"/>
      <c r="P54" s="10"/>
    </row>
    <row r="55" spans="2:18" ht="15" customHeight="1">
      <c r="B55" t="s">
        <v>55</v>
      </c>
      <c r="C55" t="s">
        <v>56</v>
      </c>
      <c r="D55" s="6">
        <v>0</v>
      </c>
      <c r="E55" s="7">
        <v>0</v>
      </c>
      <c r="F55" s="8" t="s">
        <v>15</v>
      </c>
      <c r="H55" s="6">
        <v>0.11</v>
      </c>
      <c r="I55" s="7">
        <v>21</v>
      </c>
      <c r="J55" s="7">
        <v>193</v>
      </c>
      <c r="L55" s="6">
        <v>0</v>
      </c>
      <c r="M55" s="7">
        <v>79</v>
      </c>
      <c r="N55" s="8" t="s">
        <v>15</v>
      </c>
      <c r="P55" s="6">
        <v>0</v>
      </c>
      <c r="Q55" s="7">
        <v>98</v>
      </c>
      <c r="R55" s="8" t="s">
        <v>15</v>
      </c>
    </row>
    <row r="56" spans="2:18" ht="15" customHeight="1">
      <c r="B56" t="s">
        <v>57</v>
      </c>
      <c r="C56" t="s">
        <v>58</v>
      </c>
      <c r="D56" s="6">
        <v>2.63</v>
      </c>
      <c r="E56" s="7">
        <v>2070</v>
      </c>
      <c r="F56" s="7">
        <v>786</v>
      </c>
      <c r="H56" s="6">
        <v>6.22</v>
      </c>
      <c r="I56" s="7">
        <v>3713</v>
      </c>
      <c r="J56" s="7">
        <v>596</v>
      </c>
      <c r="L56" s="6">
        <v>6.24</v>
      </c>
      <c r="M56" s="7">
        <v>3769</v>
      </c>
      <c r="N56" s="7">
        <v>604</v>
      </c>
      <c r="P56" s="6">
        <v>5.46</v>
      </c>
      <c r="Q56" s="7">
        <v>3130</v>
      </c>
      <c r="R56" s="7">
        <v>573</v>
      </c>
    </row>
    <row r="57" spans="3:18" ht="15" customHeight="1">
      <c r="C57" t="s">
        <v>59</v>
      </c>
      <c r="D57" s="6">
        <v>14.07</v>
      </c>
      <c r="E57" s="7">
        <v>9859</v>
      </c>
      <c r="F57" s="8">
        <v>701</v>
      </c>
      <c r="H57" s="6">
        <v>22.66</v>
      </c>
      <c r="I57" s="7">
        <v>14741</v>
      </c>
      <c r="J57" s="7">
        <v>651</v>
      </c>
      <c r="L57" s="6">
        <v>20.98</v>
      </c>
      <c r="M57" s="7">
        <v>12620</v>
      </c>
      <c r="N57" s="7">
        <v>602</v>
      </c>
      <c r="P57" s="6">
        <v>21.68</v>
      </c>
      <c r="Q57" s="7">
        <v>13351</v>
      </c>
      <c r="R57" s="7">
        <v>616</v>
      </c>
    </row>
    <row r="58" spans="3:18" ht="15" customHeight="1">
      <c r="C58" t="s">
        <v>60</v>
      </c>
      <c r="D58" s="6">
        <v>1.5</v>
      </c>
      <c r="E58" s="7">
        <v>873</v>
      </c>
      <c r="F58" s="8">
        <v>582</v>
      </c>
      <c r="H58" s="6">
        <v>5.02</v>
      </c>
      <c r="I58" s="7">
        <v>2108</v>
      </c>
      <c r="J58" s="7">
        <v>420</v>
      </c>
      <c r="L58" s="6">
        <v>3.94</v>
      </c>
      <c r="M58" s="7">
        <v>1836</v>
      </c>
      <c r="N58" s="7">
        <v>466</v>
      </c>
      <c r="P58" s="6">
        <v>3.28</v>
      </c>
      <c r="Q58" s="7">
        <v>1506</v>
      </c>
      <c r="R58" s="7">
        <v>459</v>
      </c>
    </row>
    <row r="59" spans="3:18" ht="15" customHeight="1">
      <c r="C59" t="s">
        <v>61</v>
      </c>
      <c r="D59" s="6">
        <v>3.46</v>
      </c>
      <c r="E59" s="7">
        <v>3238</v>
      </c>
      <c r="F59" s="8">
        <v>936</v>
      </c>
      <c r="H59" s="6">
        <v>7.44</v>
      </c>
      <c r="I59" s="7">
        <v>4958</v>
      </c>
      <c r="J59" s="7">
        <v>666</v>
      </c>
      <c r="L59" s="6">
        <v>6.28</v>
      </c>
      <c r="M59" s="7">
        <v>3791</v>
      </c>
      <c r="N59" s="7">
        <v>603</v>
      </c>
      <c r="P59" s="6">
        <v>5.86</v>
      </c>
      <c r="Q59" s="7">
        <v>3555</v>
      </c>
      <c r="R59" s="7">
        <v>607</v>
      </c>
    </row>
    <row r="60" spans="3:18" ht="15" customHeight="1">
      <c r="C60" t="s">
        <v>62</v>
      </c>
      <c r="D60" s="6">
        <v>0</v>
      </c>
      <c r="E60" s="7">
        <v>0</v>
      </c>
      <c r="F60" s="8" t="s">
        <v>15</v>
      </c>
      <c r="H60" s="6">
        <v>3.42</v>
      </c>
      <c r="I60" s="7">
        <v>992</v>
      </c>
      <c r="J60" s="7">
        <v>290</v>
      </c>
      <c r="L60" s="6">
        <v>3.77</v>
      </c>
      <c r="M60" s="7">
        <v>835</v>
      </c>
      <c r="N60" s="7">
        <v>222</v>
      </c>
      <c r="P60" s="6">
        <v>0</v>
      </c>
      <c r="Q60" s="7">
        <v>0</v>
      </c>
      <c r="R60" s="8" t="s">
        <v>15</v>
      </c>
    </row>
    <row r="61" spans="3:18" ht="15" customHeight="1">
      <c r="C61" t="s">
        <v>16</v>
      </c>
      <c r="D61" s="6">
        <v>21.67</v>
      </c>
      <c r="E61" s="7">
        <v>16040</v>
      </c>
      <c r="F61" s="7">
        <v>740</v>
      </c>
      <c r="H61" s="6">
        <v>44.88</v>
      </c>
      <c r="I61" s="7">
        <v>26532</v>
      </c>
      <c r="J61" s="7">
        <v>591</v>
      </c>
      <c r="L61" s="6">
        <v>41.21</v>
      </c>
      <c r="M61" s="7">
        <v>22929</v>
      </c>
      <c r="N61" s="7">
        <v>556</v>
      </c>
      <c r="P61" s="6">
        <v>36.28</v>
      </c>
      <c r="Q61" s="7">
        <v>21640</v>
      </c>
      <c r="R61" s="7">
        <v>596</v>
      </c>
    </row>
    <row r="62" spans="4:16" ht="15" customHeight="1">
      <c r="D62" s="10"/>
      <c r="H62" s="10"/>
      <c r="L62" s="10"/>
      <c r="P62" s="10"/>
    </row>
    <row r="63" spans="2:18" ht="15" customHeight="1">
      <c r="B63" t="s">
        <v>63</v>
      </c>
      <c r="C63" t="s">
        <v>64</v>
      </c>
      <c r="D63" s="6">
        <v>0.1989</v>
      </c>
      <c r="E63">
        <v>169</v>
      </c>
      <c r="F63" s="8">
        <v>848</v>
      </c>
      <c r="H63" s="6">
        <v>5.156700000000001</v>
      </c>
      <c r="I63" s="7">
        <v>4083</v>
      </c>
      <c r="J63" s="7">
        <v>791.7854441794169</v>
      </c>
      <c r="L63" s="6">
        <v>4.8561</v>
      </c>
      <c r="M63" s="7">
        <v>3845</v>
      </c>
      <c r="N63" s="8">
        <v>791.7876485245362</v>
      </c>
      <c r="P63" s="6">
        <v>0.56</v>
      </c>
      <c r="Q63" s="7">
        <v>449</v>
      </c>
      <c r="R63" s="8">
        <v>796</v>
      </c>
    </row>
    <row r="64" spans="2:18" ht="15" customHeight="1">
      <c r="B64" t="s">
        <v>65</v>
      </c>
      <c r="C64" t="s">
        <v>16</v>
      </c>
      <c r="D64" s="6">
        <v>0.1989</v>
      </c>
      <c r="E64" s="7">
        <v>169</v>
      </c>
      <c r="F64" s="8">
        <v>848</v>
      </c>
      <c r="H64" s="6">
        <v>5.156700000000001</v>
      </c>
      <c r="I64" s="7">
        <v>4083</v>
      </c>
      <c r="J64" s="8">
        <v>791.7854441794169</v>
      </c>
      <c r="L64" s="6">
        <v>4.8561</v>
      </c>
      <c r="M64" s="7">
        <v>3845</v>
      </c>
      <c r="N64" s="8">
        <v>791.7876485245362</v>
      </c>
      <c r="P64" s="6">
        <v>0.56</v>
      </c>
      <c r="Q64" s="7">
        <v>449</v>
      </c>
      <c r="R64" s="8">
        <v>796</v>
      </c>
    </row>
    <row r="65" spans="4:16" ht="15" customHeight="1">
      <c r="D65" s="10"/>
      <c r="H65" s="10"/>
      <c r="L65" s="10"/>
      <c r="P65" s="10"/>
    </row>
    <row r="66" spans="2:18" ht="15" customHeight="1">
      <c r="B66" t="s">
        <v>66</v>
      </c>
      <c r="C66" t="s">
        <v>67</v>
      </c>
      <c r="D66" s="6"/>
      <c r="E66" s="7"/>
      <c r="F66" s="8"/>
      <c r="H66" s="6">
        <v>0.25</v>
      </c>
      <c r="I66" s="7"/>
      <c r="J66" s="7"/>
      <c r="L66" s="6">
        <v>0.25</v>
      </c>
      <c r="M66" s="7"/>
      <c r="N66" s="7"/>
      <c r="P66" s="6">
        <v>0.25</v>
      </c>
      <c r="Q66" s="7"/>
      <c r="R66" s="7"/>
    </row>
    <row r="67" spans="3:18" ht="15" customHeight="1">
      <c r="C67" t="s">
        <v>68</v>
      </c>
      <c r="H67" s="6">
        <v>0.75</v>
      </c>
      <c r="I67" s="7"/>
      <c r="J67" s="7"/>
      <c r="L67" s="6">
        <v>0.75</v>
      </c>
      <c r="M67" s="7"/>
      <c r="N67" s="7"/>
      <c r="P67" s="6">
        <v>0.75</v>
      </c>
      <c r="Q67" s="7"/>
      <c r="R67" s="7"/>
    </row>
    <row r="68" spans="3:18" ht="15" customHeight="1">
      <c r="C68" t="s">
        <v>69</v>
      </c>
      <c r="D68" s="6"/>
      <c r="E68" s="7"/>
      <c r="F68" s="7"/>
      <c r="H68" s="6">
        <v>1</v>
      </c>
      <c r="I68" s="7"/>
      <c r="J68" s="7"/>
      <c r="L68" s="6"/>
      <c r="M68" s="7"/>
      <c r="N68" s="7"/>
      <c r="P68" s="6"/>
      <c r="Q68" s="7"/>
      <c r="R68" s="7"/>
    </row>
    <row r="69" spans="3:18" ht="15" customHeight="1">
      <c r="C69" t="s">
        <v>70</v>
      </c>
      <c r="D69" s="6"/>
      <c r="E69" s="7"/>
      <c r="F69" s="7"/>
      <c r="H69" s="6">
        <v>1</v>
      </c>
      <c r="I69" s="7"/>
      <c r="J69" s="7"/>
      <c r="L69" s="6">
        <v>1.49</v>
      </c>
      <c r="M69" s="7"/>
      <c r="N69" s="7"/>
      <c r="P69" s="6">
        <v>1</v>
      </c>
      <c r="Q69" s="7"/>
      <c r="R69" s="7"/>
    </row>
    <row r="70" spans="3:18" ht="15" customHeight="1">
      <c r="C70" t="s">
        <v>71</v>
      </c>
      <c r="D70" s="6"/>
      <c r="E70" s="7"/>
      <c r="F70" s="8"/>
      <c r="H70" s="6"/>
      <c r="I70" s="7"/>
      <c r="J70" s="7"/>
      <c r="L70" s="6"/>
      <c r="M70" s="7"/>
      <c r="N70" s="7"/>
      <c r="P70" s="6"/>
      <c r="Q70" s="7"/>
      <c r="R70" s="7"/>
    </row>
    <row r="71" spans="3:18" ht="15" customHeight="1">
      <c r="C71" t="s">
        <v>72</v>
      </c>
      <c r="D71" s="6"/>
      <c r="E71" s="7"/>
      <c r="F71" s="7"/>
      <c r="H71" s="6">
        <v>0.38</v>
      </c>
      <c r="I71" s="7"/>
      <c r="J71" s="7"/>
      <c r="L71" s="6">
        <v>0.38</v>
      </c>
      <c r="M71" s="7"/>
      <c r="N71" s="7"/>
      <c r="P71" s="6">
        <v>0.38</v>
      </c>
      <c r="Q71" s="7"/>
      <c r="R71" s="7"/>
    </row>
    <row r="72" spans="3:18" ht="15" customHeight="1">
      <c r="C72" t="s">
        <v>73</v>
      </c>
      <c r="D72" s="6"/>
      <c r="E72" s="7"/>
      <c r="F72" s="7"/>
      <c r="H72" s="6"/>
      <c r="I72" s="7"/>
      <c r="J72" s="7"/>
      <c r="L72" s="6">
        <v>0.33</v>
      </c>
      <c r="M72" s="7"/>
      <c r="N72" s="7"/>
      <c r="P72" s="6"/>
      <c r="Q72" s="7"/>
      <c r="R72" s="7"/>
    </row>
    <row r="73" spans="3:18" ht="15" customHeight="1">
      <c r="C73" t="s">
        <v>16</v>
      </c>
      <c r="D73" s="6">
        <v>0</v>
      </c>
      <c r="E73" s="7"/>
      <c r="F73" s="7"/>
      <c r="H73" s="6">
        <v>3.37</v>
      </c>
      <c r="I73" s="7"/>
      <c r="J73" s="7"/>
      <c r="L73" s="6">
        <v>3.2</v>
      </c>
      <c r="M73" s="7"/>
      <c r="N73" s="7"/>
      <c r="P73" s="6">
        <v>2.37</v>
      </c>
      <c r="Q73" s="7"/>
      <c r="R73" s="7"/>
    </row>
    <row r="74" spans="4:16" ht="15" customHeight="1">
      <c r="D74" s="10"/>
      <c r="H74" s="10"/>
      <c r="L74" s="10"/>
      <c r="P74" s="10"/>
    </row>
    <row r="75" spans="2:18" ht="15" customHeight="1">
      <c r="B75" t="s">
        <v>74</v>
      </c>
      <c r="C75" t="s">
        <v>75</v>
      </c>
      <c r="D75" s="6">
        <v>3.43</v>
      </c>
      <c r="E75" s="7">
        <v>1355</v>
      </c>
      <c r="F75" s="8">
        <v>395</v>
      </c>
      <c r="H75" s="6">
        <v>9.81</v>
      </c>
      <c r="I75" s="7">
        <v>4696</v>
      </c>
      <c r="J75" s="7">
        <v>479</v>
      </c>
      <c r="L75" s="6">
        <v>10.2</v>
      </c>
      <c r="M75" s="7">
        <v>4282</v>
      </c>
      <c r="N75" s="7">
        <v>420</v>
      </c>
      <c r="P75" s="6">
        <v>8.94</v>
      </c>
      <c r="Q75" s="7">
        <v>3865</v>
      </c>
      <c r="R75" s="7">
        <v>432</v>
      </c>
    </row>
    <row r="76" spans="2:18" ht="15" customHeight="1">
      <c r="B76" t="s">
        <v>76</v>
      </c>
      <c r="C76" t="s">
        <v>77</v>
      </c>
      <c r="D76" s="6">
        <v>4.45</v>
      </c>
      <c r="E76" s="7">
        <v>2211</v>
      </c>
      <c r="F76" s="8">
        <v>497</v>
      </c>
      <c r="H76" s="6">
        <v>7.57</v>
      </c>
      <c r="I76" s="7">
        <v>2830</v>
      </c>
      <c r="J76" s="7">
        <v>374</v>
      </c>
      <c r="L76" s="6">
        <v>8.31</v>
      </c>
      <c r="M76" s="7">
        <v>2569</v>
      </c>
      <c r="N76" s="7">
        <v>309</v>
      </c>
      <c r="P76" s="6">
        <v>7.28</v>
      </c>
      <c r="Q76" s="7">
        <v>3190</v>
      </c>
      <c r="R76" s="7">
        <v>438</v>
      </c>
    </row>
    <row r="77" spans="3:18" ht="15" customHeight="1">
      <c r="C77" t="s">
        <v>78</v>
      </c>
      <c r="D77">
        <v>0.64</v>
      </c>
      <c r="E77">
        <v>224</v>
      </c>
      <c r="F77">
        <v>348</v>
      </c>
      <c r="H77" s="6">
        <v>1</v>
      </c>
      <c r="I77" s="7">
        <v>395</v>
      </c>
      <c r="J77" s="7">
        <v>395</v>
      </c>
      <c r="L77" s="6">
        <v>1.07</v>
      </c>
      <c r="M77" s="7">
        <v>306</v>
      </c>
      <c r="N77" s="7">
        <v>287</v>
      </c>
      <c r="P77" s="6">
        <v>1.07</v>
      </c>
      <c r="Q77" s="7">
        <v>220</v>
      </c>
      <c r="R77" s="7">
        <v>206</v>
      </c>
    </row>
    <row r="78" spans="3:18" ht="15" customHeight="1">
      <c r="C78" t="s">
        <v>79</v>
      </c>
      <c r="D78" s="6">
        <v>0.33</v>
      </c>
      <c r="E78" s="7">
        <v>233</v>
      </c>
      <c r="F78" s="7">
        <v>700</v>
      </c>
      <c r="H78" s="6">
        <v>0.53</v>
      </c>
      <c r="I78" s="7">
        <v>546</v>
      </c>
      <c r="J78" s="7">
        <v>1024</v>
      </c>
      <c r="L78" s="6">
        <v>1.51</v>
      </c>
      <c r="M78" s="7">
        <v>608</v>
      </c>
      <c r="N78" s="7">
        <v>402</v>
      </c>
      <c r="P78" s="6">
        <v>0.07</v>
      </c>
      <c r="Q78" s="7">
        <v>536</v>
      </c>
      <c r="R78" s="7">
        <v>8054</v>
      </c>
    </row>
    <row r="79" spans="3:18" ht="15" customHeight="1">
      <c r="C79" t="s">
        <v>80</v>
      </c>
      <c r="D79" s="6">
        <v>0.38</v>
      </c>
      <c r="E79" s="7">
        <v>158</v>
      </c>
      <c r="F79" s="7">
        <v>420</v>
      </c>
      <c r="H79" s="6">
        <v>4.97</v>
      </c>
      <c r="I79" s="7">
        <v>1795</v>
      </c>
      <c r="J79" s="7">
        <v>361</v>
      </c>
      <c r="L79" s="6">
        <v>3.72</v>
      </c>
      <c r="M79" s="7">
        <v>1394</v>
      </c>
      <c r="N79" s="7">
        <v>375</v>
      </c>
      <c r="P79" s="6">
        <v>5.1</v>
      </c>
      <c r="Q79" s="7">
        <v>1506</v>
      </c>
      <c r="R79" s="7">
        <v>295</v>
      </c>
    </row>
    <row r="80" spans="3:18" ht="15" customHeight="1">
      <c r="C80" t="s">
        <v>81</v>
      </c>
      <c r="D80" s="6">
        <v>3.61</v>
      </c>
      <c r="E80" s="7">
        <v>2228</v>
      </c>
      <c r="F80" s="7">
        <v>617</v>
      </c>
      <c r="H80" s="6">
        <v>8.67</v>
      </c>
      <c r="I80" s="7">
        <v>5382</v>
      </c>
      <c r="J80" s="7">
        <v>621</v>
      </c>
      <c r="L80" s="6">
        <v>9.35</v>
      </c>
      <c r="M80" s="7">
        <v>4925</v>
      </c>
      <c r="N80" s="7">
        <v>527</v>
      </c>
      <c r="P80" s="6">
        <v>8.42</v>
      </c>
      <c r="Q80" s="7">
        <v>5022</v>
      </c>
      <c r="R80" s="7">
        <v>597</v>
      </c>
    </row>
    <row r="81" spans="3:18" ht="15" customHeight="1">
      <c r="C81" t="s">
        <v>82</v>
      </c>
      <c r="D81" s="6">
        <v>0.64</v>
      </c>
      <c r="E81" s="7">
        <v>216</v>
      </c>
      <c r="F81" s="7">
        <v>335</v>
      </c>
      <c r="H81" s="6">
        <v>2.77</v>
      </c>
      <c r="I81" s="7">
        <v>1141</v>
      </c>
      <c r="J81" s="7">
        <v>413</v>
      </c>
      <c r="L81" s="6">
        <v>2.89</v>
      </c>
      <c r="M81" s="7">
        <v>1251</v>
      </c>
      <c r="N81" s="7">
        <v>434</v>
      </c>
      <c r="P81" s="6">
        <v>2.93</v>
      </c>
      <c r="Q81" s="7">
        <v>1126</v>
      </c>
      <c r="R81" s="7">
        <v>384</v>
      </c>
    </row>
    <row r="82" spans="3:18" ht="15" customHeight="1">
      <c r="C82" t="s">
        <v>83</v>
      </c>
      <c r="D82" s="6">
        <v>4.4</v>
      </c>
      <c r="E82" s="7">
        <v>8176</v>
      </c>
      <c r="F82" s="7">
        <v>1860</v>
      </c>
      <c r="H82" s="6">
        <v>8.6</v>
      </c>
      <c r="I82" s="7">
        <v>9246</v>
      </c>
      <c r="J82" s="7">
        <v>1075</v>
      </c>
      <c r="L82" s="6">
        <v>8.15</v>
      </c>
      <c r="M82" s="7">
        <v>11241</v>
      </c>
      <c r="N82" s="7">
        <v>1379</v>
      </c>
      <c r="P82" s="6">
        <v>7.95</v>
      </c>
      <c r="Q82" s="7">
        <v>7710</v>
      </c>
      <c r="R82" s="7">
        <v>970</v>
      </c>
    </row>
    <row r="83" spans="3:18" ht="15" customHeight="1">
      <c r="C83" t="s">
        <v>84</v>
      </c>
      <c r="D83" s="6">
        <v>2.24</v>
      </c>
      <c r="E83" s="7">
        <v>939</v>
      </c>
      <c r="F83" s="7">
        <v>419</v>
      </c>
      <c r="H83" s="6">
        <v>4.68</v>
      </c>
      <c r="I83" s="7">
        <v>2463</v>
      </c>
      <c r="J83" s="7">
        <v>526</v>
      </c>
      <c r="L83" s="6">
        <v>4.37</v>
      </c>
      <c r="M83" s="7">
        <v>2084</v>
      </c>
      <c r="N83" s="7">
        <v>477</v>
      </c>
      <c r="P83" s="6">
        <v>4.84</v>
      </c>
      <c r="Q83" s="7">
        <v>1970</v>
      </c>
      <c r="R83" s="7">
        <v>407</v>
      </c>
    </row>
    <row r="84" spans="3:18" ht="15" customHeight="1">
      <c r="C84" t="s">
        <v>85</v>
      </c>
      <c r="D84" s="6">
        <v>0.83</v>
      </c>
      <c r="E84" s="7">
        <v>371</v>
      </c>
      <c r="F84" s="7">
        <v>446</v>
      </c>
      <c r="H84" s="6">
        <v>0.98</v>
      </c>
      <c r="I84" s="7">
        <v>504</v>
      </c>
      <c r="J84" s="7">
        <v>513</v>
      </c>
      <c r="L84" s="6">
        <v>0.98</v>
      </c>
      <c r="M84" s="7">
        <v>424</v>
      </c>
      <c r="N84" s="7">
        <v>433</v>
      </c>
      <c r="P84" s="6">
        <v>0.98</v>
      </c>
      <c r="Q84" s="7">
        <v>461</v>
      </c>
      <c r="R84" s="7">
        <v>472</v>
      </c>
    </row>
    <row r="85" spans="3:18" ht="15" customHeight="1">
      <c r="C85" t="s">
        <v>86</v>
      </c>
      <c r="D85" s="6">
        <v>2</v>
      </c>
      <c r="E85" s="7">
        <v>730</v>
      </c>
      <c r="F85" s="7">
        <v>365</v>
      </c>
      <c r="H85" s="6">
        <v>6.54</v>
      </c>
      <c r="I85" s="7">
        <v>2491</v>
      </c>
      <c r="J85" s="7">
        <v>381</v>
      </c>
      <c r="L85" s="6">
        <v>6.54</v>
      </c>
      <c r="M85" s="7">
        <v>2496</v>
      </c>
      <c r="N85" s="7">
        <v>381</v>
      </c>
      <c r="P85" s="6">
        <v>5.78</v>
      </c>
      <c r="Q85" s="7">
        <v>2414</v>
      </c>
      <c r="R85" s="7">
        <v>418</v>
      </c>
    </row>
    <row r="86" spans="3:18" ht="15" customHeight="1">
      <c r="C86" t="s">
        <v>16</v>
      </c>
      <c r="D86" s="6">
        <v>22.97</v>
      </c>
      <c r="E86" s="7">
        <v>16841</v>
      </c>
      <c r="F86" s="7">
        <v>733</v>
      </c>
      <c r="H86" s="6">
        <v>56.13</v>
      </c>
      <c r="I86" s="7">
        <v>31489</v>
      </c>
      <c r="J86" s="7">
        <v>561</v>
      </c>
      <c r="L86" s="6">
        <v>57.08</v>
      </c>
      <c r="M86" s="7">
        <v>31580</v>
      </c>
      <c r="N86" s="7">
        <v>553</v>
      </c>
      <c r="P86" s="6">
        <v>53.34</v>
      </c>
      <c r="Q86" s="7">
        <v>28021</v>
      </c>
      <c r="R86" s="7">
        <v>525</v>
      </c>
    </row>
    <row r="87" spans="4:16" ht="15" customHeight="1">
      <c r="D87" s="10"/>
      <c r="H87" s="10"/>
      <c r="L87" s="10"/>
      <c r="P87" s="10"/>
    </row>
    <row r="88" spans="2:18" ht="15" customHeight="1">
      <c r="B88" t="s">
        <v>87</v>
      </c>
      <c r="C88" t="s">
        <v>88</v>
      </c>
      <c r="D88" s="6">
        <v>0.6</v>
      </c>
      <c r="E88" s="7">
        <v>284</v>
      </c>
      <c r="F88" s="7">
        <v>473</v>
      </c>
      <c r="H88" s="6">
        <v>1.86</v>
      </c>
      <c r="I88" s="7">
        <v>642</v>
      </c>
      <c r="J88" s="7">
        <v>345</v>
      </c>
      <c r="L88" s="6">
        <v>1.74</v>
      </c>
      <c r="M88" s="7">
        <v>610</v>
      </c>
      <c r="N88" s="7">
        <v>350</v>
      </c>
      <c r="P88" s="6">
        <v>1.69</v>
      </c>
      <c r="Q88" s="7">
        <v>587</v>
      </c>
      <c r="R88" s="7">
        <v>348</v>
      </c>
    </row>
    <row r="89" spans="3:18" ht="15" customHeight="1">
      <c r="C89" t="s">
        <v>89</v>
      </c>
      <c r="D89" s="6">
        <v>3.27</v>
      </c>
      <c r="E89" s="7">
        <v>699</v>
      </c>
      <c r="F89" s="7">
        <v>214</v>
      </c>
      <c r="H89" s="6">
        <v>2.82</v>
      </c>
      <c r="I89" s="7">
        <v>1286</v>
      </c>
      <c r="J89" s="7">
        <v>456</v>
      </c>
      <c r="L89" s="6">
        <v>2.09</v>
      </c>
      <c r="M89" s="7">
        <v>855</v>
      </c>
      <c r="N89" s="7">
        <v>409</v>
      </c>
      <c r="P89" s="6">
        <v>1.66</v>
      </c>
      <c r="Q89" s="7">
        <v>749</v>
      </c>
      <c r="R89" s="7">
        <v>452</v>
      </c>
    </row>
    <row r="90" spans="3:18" ht="15" customHeight="1">
      <c r="C90" t="s">
        <v>16</v>
      </c>
      <c r="D90" s="6">
        <v>3.87</v>
      </c>
      <c r="E90" s="7">
        <v>982</v>
      </c>
      <c r="F90" s="7">
        <v>254</v>
      </c>
      <c r="H90" s="6">
        <v>4.68</v>
      </c>
      <c r="I90" s="7">
        <v>1927</v>
      </c>
      <c r="J90" s="7">
        <v>412</v>
      </c>
      <c r="L90" s="6">
        <v>3.83</v>
      </c>
      <c r="M90" s="7">
        <v>1465</v>
      </c>
      <c r="N90" s="7">
        <v>382</v>
      </c>
      <c r="P90" s="6">
        <v>3.34</v>
      </c>
      <c r="Q90" s="7">
        <v>1336</v>
      </c>
      <c r="R90" s="7">
        <v>400</v>
      </c>
    </row>
    <row r="91" ht="15" customHeight="1"/>
    <row r="92" spans="2:18" ht="15" customHeight="1">
      <c r="B92" t="s">
        <v>90</v>
      </c>
      <c r="C92" t="s">
        <v>91</v>
      </c>
      <c r="D92">
        <v>0.85</v>
      </c>
      <c r="E92">
        <v>184</v>
      </c>
      <c r="F92">
        <v>215</v>
      </c>
      <c r="H92" s="6">
        <v>1.12</v>
      </c>
      <c r="I92" s="7">
        <v>330</v>
      </c>
      <c r="J92" s="7">
        <v>294</v>
      </c>
      <c r="L92" s="6">
        <v>1.01</v>
      </c>
      <c r="M92" s="7">
        <v>258</v>
      </c>
      <c r="N92" s="7">
        <v>255</v>
      </c>
      <c r="P92" s="6">
        <v>0.91</v>
      </c>
      <c r="Q92" s="7">
        <v>242</v>
      </c>
      <c r="R92" s="7">
        <v>267</v>
      </c>
    </row>
    <row r="93" spans="3:18" ht="15" customHeight="1">
      <c r="C93" t="s">
        <v>92</v>
      </c>
      <c r="D93" s="6">
        <v>1.2</v>
      </c>
      <c r="E93" s="7">
        <v>642</v>
      </c>
      <c r="F93" s="7">
        <v>534</v>
      </c>
      <c r="H93" s="6">
        <v>1.67</v>
      </c>
      <c r="I93" s="7">
        <v>801</v>
      </c>
      <c r="J93" s="7">
        <v>481</v>
      </c>
      <c r="L93" s="6">
        <v>1.33</v>
      </c>
      <c r="M93" s="7">
        <v>543</v>
      </c>
      <c r="N93" s="7">
        <v>407</v>
      </c>
      <c r="P93" s="6">
        <v>1.67</v>
      </c>
      <c r="Q93" s="7">
        <v>756</v>
      </c>
      <c r="R93" s="7">
        <v>454</v>
      </c>
    </row>
    <row r="94" spans="3:18" ht="15" customHeight="1">
      <c r="C94" t="s">
        <v>93</v>
      </c>
      <c r="D94" s="6">
        <v>1.67</v>
      </c>
      <c r="E94" s="7">
        <v>1140</v>
      </c>
      <c r="F94" s="7">
        <v>684</v>
      </c>
      <c r="H94" s="6">
        <v>0.63</v>
      </c>
      <c r="I94" s="7">
        <v>250</v>
      </c>
      <c r="J94" s="7">
        <v>395</v>
      </c>
      <c r="L94" s="6">
        <v>0.33</v>
      </c>
      <c r="M94" s="7">
        <v>150</v>
      </c>
      <c r="N94" s="7">
        <v>450</v>
      </c>
      <c r="P94" s="6">
        <v>0.67</v>
      </c>
      <c r="Q94" s="7">
        <v>201</v>
      </c>
      <c r="R94" s="7">
        <v>302</v>
      </c>
    </row>
    <row r="95" spans="3:18" ht="15" customHeight="1">
      <c r="C95" t="s">
        <v>94</v>
      </c>
      <c r="D95" s="6">
        <v>9.69</v>
      </c>
      <c r="E95" s="7">
        <v>3889</v>
      </c>
      <c r="F95" s="7">
        <v>401</v>
      </c>
      <c r="H95" s="6">
        <v>21.48</v>
      </c>
      <c r="I95" s="7">
        <v>8852</v>
      </c>
      <c r="J95" s="7">
        <v>412</v>
      </c>
      <c r="L95" s="6">
        <v>20.77</v>
      </c>
      <c r="M95" s="7">
        <v>7946</v>
      </c>
      <c r="N95" s="7">
        <v>383</v>
      </c>
      <c r="P95" s="6">
        <v>18.63</v>
      </c>
      <c r="Q95" s="7">
        <v>7688</v>
      </c>
      <c r="R95" s="7">
        <v>413</v>
      </c>
    </row>
    <row r="96" spans="3:18" ht="15" customHeight="1">
      <c r="C96" t="s">
        <v>95</v>
      </c>
      <c r="D96">
        <v>4.92</v>
      </c>
      <c r="E96" s="7">
        <v>2188</v>
      </c>
      <c r="F96">
        <v>445</v>
      </c>
      <c r="H96" s="6">
        <v>17.74</v>
      </c>
      <c r="I96" s="7">
        <v>8745</v>
      </c>
      <c r="J96" s="7">
        <v>493</v>
      </c>
      <c r="L96" s="6">
        <v>15.99</v>
      </c>
      <c r="M96" s="7">
        <v>7293</v>
      </c>
      <c r="N96" s="7">
        <v>456</v>
      </c>
      <c r="P96" s="6">
        <v>14.62</v>
      </c>
      <c r="Q96" s="7">
        <v>6117</v>
      </c>
      <c r="R96" s="7">
        <v>419</v>
      </c>
    </row>
    <row r="97" spans="3:18" ht="15" customHeight="1">
      <c r="C97" t="s">
        <v>96</v>
      </c>
      <c r="D97" s="6">
        <v>1</v>
      </c>
      <c r="E97" s="7">
        <v>662</v>
      </c>
      <c r="F97" s="7">
        <v>662</v>
      </c>
      <c r="H97" s="6">
        <v>2.47</v>
      </c>
      <c r="I97" s="7">
        <v>1091</v>
      </c>
      <c r="J97" s="7">
        <v>442</v>
      </c>
      <c r="L97" s="6">
        <v>1.67</v>
      </c>
      <c r="M97" s="7">
        <v>819</v>
      </c>
      <c r="N97" s="7">
        <v>491</v>
      </c>
      <c r="P97" s="6">
        <v>2.27</v>
      </c>
      <c r="Q97" s="7">
        <v>1096</v>
      </c>
      <c r="R97" s="7">
        <v>484</v>
      </c>
    </row>
    <row r="98" spans="3:18" ht="15" customHeight="1">
      <c r="C98" t="s">
        <v>97</v>
      </c>
      <c r="D98" s="6">
        <v>0</v>
      </c>
      <c r="E98" s="7">
        <v>0</v>
      </c>
      <c r="F98" s="8" t="s">
        <v>15</v>
      </c>
      <c r="H98" s="6">
        <v>0.87</v>
      </c>
      <c r="I98" s="7">
        <v>417</v>
      </c>
      <c r="J98" s="7">
        <v>480</v>
      </c>
      <c r="L98" s="6">
        <v>0.33</v>
      </c>
      <c r="M98" s="7">
        <v>175</v>
      </c>
      <c r="N98" s="7">
        <v>526</v>
      </c>
      <c r="P98" s="6">
        <v>0.5</v>
      </c>
      <c r="Q98" s="7">
        <v>196</v>
      </c>
      <c r="R98" s="7">
        <v>392</v>
      </c>
    </row>
    <row r="99" spans="3:18" ht="15" customHeight="1">
      <c r="C99" t="s">
        <v>98</v>
      </c>
      <c r="D99" s="6">
        <v>0.13</v>
      </c>
      <c r="E99" s="7">
        <v>31</v>
      </c>
      <c r="F99" s="8">
        <v>232</v>
      </c>
      <c r="H99" s="6">
        <v>0.3</v>
      </c>
      <c r="I99" s="7">
        <v>108</v>
      </c>
      <c r="J99" s="7">
        <v>360</v>
      </c>
      <c r="L99" s="6">
        <v>0.3</v>
      </c>
      <c r="M99" s="7">
        <v>124</v>
      </c>
      <c r="N99" s="7">
        <v>413</v>
      </c>
      <c r="P99" s="6">
        <v>0.3</v>
      </c>
      <c r="Q99" s="7">
        <v>182</v>
      </c>
      <c r="R99" s="7">
        <v>607</v>
      </c>
    </row>
    <row r="100" spans="3:18" ht="15" customHeight="1">
      <c r="C100" t="s">
        <v>99</v>
      </c>
      <c r="D100" s="6">
        <v>0</v>
      </c>
      <c r="E100" s="7">
        <v>0</v>
      </c>
      <c r="F100" s="8" t="s">
        <v>15</v>
      </c>
      <c r="H100" s="6">
        <v>0.42</v>
      </c>
      <c r="I100" s="7">
        <v>231</v>
      </c>
      <c r="J100" s="7">
        <v>547</v>
      </c>
      <c r="L100" s="6">
        <v>0.5</v>
      </c>
      <c r="M100" s="7">
        <v>287</v>
      </c>
      <c r="N100" s="7">
        <v>574</v>
      </c>
      <c r="P100" s="6">
        <v>0.5</v>
      </c>
      <c r="Q100" s="7">
        <v>242</v>
      </c>
      <c r="R100" s="7">
        <v>483</v>
      </c>
    </row>
    <row r="101" spans="3:18" ht="15" customHeight="1">
      <c r="C101" t="s">
        <v>100</v>
      </c>
      <c r="D101" s="6">
        <v>1</v>
      </c>
      <c r="E101" s="7">
        <v>742</v>
      </c>
      <c r="F101" s="7">
        <v>742</v>
      </c>
      <c r="H101" s="6">
        <v>2.07</v>
      </c>
      <c r="I101" s="7">
        <v>1288</v>
      </c>
      <c r="J101" s="7">
        <v>623</v>
      </c>
      <c r="L101" s="6">
        <v>2.4</v>
      </c>
      <c r="M101" s="7">
        <v>1530</v>
      </c>
      <c r="N101" s="7">
        <v>637</v>
      </c>
      <c r="P101" s="6">
        <v>2.2</v>
      </c>
      <c r="Q101" s="7">
        <v>1339</v>
      </c>
      <c r="R101" s="7">
        <v>609</v>
      </c>
    </row>
    <row r="102" spans="3:18" ht="15" customHeight="1">
      <c r="C102" t="s">
        <v>101</v>
      </c>
      <c r="D102" s="6">
        <v>0.33</v>
      </c>
      <c r="E102" s="7">
        <v>187</v>
      </c>
      <c r="F102" s="7">
        <v>561</v>
      </c>
      <c r="H102" s="6">
        <v>0.33</v>
      </c>
      <c r="I102" s="7">
        <v>196</v>
      </c>
      <c r="J102" s="7">
        <v>588</v>
      </c>
      <c r="L102" s="6">
        <v>0.33</v>
      </c>
      <c r="M102" s="7">
        <v>126</v>
      </c>
      <c r="N102" s="7">
        <v>378</v>
      </c>
      <c r="P102" s="6">
        <v>0.33</v>
      </c>
      <c r="Q102" s="7">
        <v>154</v>
      </c>
      <c r="R102" s="7">
        <v>462</v>
      </c>
    </row>
    <row r="103" spans="3:18" ht="15" customHeight="1">
      <c r="C103" t="s">
        <v>90</v>
      </c>
      <c r="D103" s="6">
        <v>0</v>
      </c>
      <c r="E103" s="7">
        <v>0</v>
      </c>
      <c r="F103" s="8" t="s">
        <v>15</v>
      </c>
      <c r="H103" s="6">
        <v>0</v>
      </c>
      <c r="I103" s="7">
        <v>43</v>
      </c>
      <c r="J103" s="8" t="s">
        <v>15</v>
      </c>
      <c r="L103" s="6">
        <v>0</v>
      </c>
      <c r="M103" s="7">
        <v>61</v>
      </c>
      <c r="N103" s="8" t="s">
        <v>15</v>
      </c>
      <c r="P103" s="6">
        <v>0</v>
      </c>
      <c r="Q103" s="7">
        <v>28</v>
      </c>
      <c r="R103" s="8" t="s">
        <v>15</v>
      </c>
    </row>
    <row r="104" spans="3:18" ht="15" customHeight="1">
      <c r="C104" t="s">
        <v>102</v>
      </c>
      <c r="D104" s="6">
        <v>0.33</v>
      </c>
      <c r="E104" s="7">
        <v>190</v>
      </c>
      <c r="F104" s="7">
        <v>571</v>
      </c>
      <c r="H104" s="6">
        <v>0</v>
      </c>
      <c r="I104" s="7">
        <v>0</v>
      </c>
      <c r="J104" s="8" t="s">
        <v>15</v>
      </c>
      <c r="L104" s="6">
        <v>0</v>
      </c>
      <c r="M104" s="7">
        <v>0</v>
      </c>
      <c r="N104" s="8" t="s">
        <v>15</v>
      </c>
      <c r="P104" s="6">
        <v>0</v>
      </c>
      <c r="Q104" s="7">
        <v>0</v>
      </c>
      <c r="R104" s="8" t="s">
        <v>15</v>
      </c>
    </row>
    <row r="105" spans="3:18" ht="15" customHeight="1">
      <c r="C105" t="s">
        <v>103</v>
      </c>
      <c r="D105" s="6">
        <v>0</v>
      </c>
      <c r="E105" s="7">
        <v>0</v>
      </c>
      <c r="F105" s="8" t="s">
        <v>15</v>
      </c>
      <c r="H105" s="6">
        <v>0.3</v>
      </c>
      <c r="I105" s="7">
        <v>52</v>
      </c>
      <c r="J105" s="7">
        <v>173</v>
      </c>
      <c r="L105" s="6">
        <v>0</v>
      </c>
      <c r="M105" s="7">
        <v>52</v>
      </c>
      <c r="N105" s="8" t="s">
        <v>15</v>
      </c>
      <c r="P105" s="6">
        <v>0.3</v>
      </c>
      <c r="Q105" s="7">
        <v>100</v>
      </c>
      <c r="R105" s="7">
        <v>333</v>
      </c>
    </row>
    <row r="106" spans="3:18" ht="15" customHeight="1">
      <c r="C106" t="s">
        <v>104</v>
      </c>
      <c r="D106" s="6">
        <v>0</v>
      </c>
      <c r="E106" s="7">
        <v>0</v>
      </c>
      <c r="F106" s="8" t="s">
        <v>15</v>
      </c>
      <c r="H106" s="6">
        <v>0</v>
      </c>
      <c r="I106" s="7">
        <v>179</v>
      </c>
      <c r="J106" s="8" t="s">
        <v>15</v>
      </c>
      <c r="L106" s="6">
        <v>0</v>
      </c>
      <c r="M106" s="7">
        <v>154</v>
      </c>
      <c r="N106" s="8" t="s">
        <v>15</v>
      </c>
      <c r="P106" s="6">
        <v>0</v>
      </c>
      <c r="Q106" s="7">
        <v>139</v>
      </c>
      <c r="R106" s="8" t="s">
        <v>15</v>
      </c>
    </row>
    <row r="107" spans="3:18" ht="15" customHeight="1">
      <c r="C107" t="s">
        <v>105</v>
      </c>
      <c r="D107" s="6">
        <v>2</v>
      </c>
      <c r="E107" s="7">
        <v>1202</v>
      </c>
      <c r="F107" s="7">
        <v>601</v>
      </c>
      <c r="H107" s="6">
        <v>3.54</v>
      </c>
      <c r="I107" s="7">
        <v>2146</v>
      </c>
      <c r="J107" s="7">
        <v>607</v>
      </c>
      <c r="L107" s="6">
        <v>3.67</v>
      </c>
      <c r="M107" s="7">
        <v>1978</v>
      </c>
      <c r="N107" s="7">
        <v>539</v>
      </c>
      <c r="P107" s="6">
        <v>4.04</v>
      </c>
      <c r="Q107" s="7">
        <v>1801</v>
      </c>
      <c r="R107" s="7">
        <v>446</v>
      </c>
    </row>
    <row r="108" spans="3:18" ht="15" customHeight="1">
      <c r="C108" t="s">
        <v>106</v>
      </c>
      <c r="D108" s="6">
        <v>0</v>
      </c>
      <c r="E108" s="7">
        <v>0</v>
      </c>
      <c r="F108" s="8" t="s">
        <v>15</v>
      </c>
      <c r="H108" s="6">
        <v>0</v>
      </c>
      <c r="I108" s="7">
        <v>10</v>
      </c>
      <c r="J108" s="8" t="s">
        <v>15</v>
      </c>
      <c r="L108" s="6">
        <v>0</v>
      </c>
      <c r="M108" s="7">
        <v>10</v>
      </c>
      <c r="N108" s="8" t="s">
        <v>15</v>
      </c>
      <c r="P108" s="6">
        <v>0</v>
      </c>
      <c r="Q108" s="7">
        <v>15</v>
      </c>
      <c r="R108" s="8" t="s">
        <v>15</v>
      </c>
    </row>
    <row r="109" spans="3:18" ht="15" customHeight="1">
      <c r="C109" t="s">
        <v>16</v>
      </c>
      <c r="D109" s="6">
        <v>23.13</v>
      </c>
      <c r="E109" s="7">
        <v>11057</v>
      </c>
      <c r="F109" s="7">
        <v>478</v>
      </c>
      <c r="H109" s="6">
        <v>52.94</v>
      </c>
      <c r="I109" s="7">
        <v>24739</v>
      </c>
      <c r="J109" s="7">
        <v>467</v>
      </c>
      <c r="L109" s="6">
        <v>48.64</v>
      </c>
      <c r="M109" s="7">
        <v>21505</v>
      </c>
      <c r="N109" s="7">
        <v>442</v>
      </c>
      <c r="P109" s="6">
        <v>46.93</v>
      </c>
      <c r="Q109" s="7">
        <v>20296</v>
      </c>
      <c r="R109" s="7">
        <v>433</v>
      </c>
    </row>
    <row r="110" spans="4:16" ht="15" customHeight="1">
      <c r="D110" s="10"/>
      <c r="H110" s="10"/>
      <c r="L110" s="10"/>
      <c r="P110" s="10"/>
    </row>
    <row r="111" spans="2:18" ht="15" customHeight="1">
      <c r="B111" t="s">
        <v>107</v>
      </c>
      <c r="C111" t="s">
        <v>108</v>
      </c>
      <c r="D111" s="6">
        <v>0.43</v>
      </c>
      <c r="E111" s="7">
        <v>275</v>
      </c>
      <c r="F111" s="8">
        <v>641</v>
      </c>
      <c r="H111" s="6">
        <v>1.2</v>
      </c>
      <c r="I111" s="7">
        <v>110</v>
      </c>
      <c r="J111" s="7">
        <v>92</v>
      </c>
      <c r="L111" s="6">
        <v>1.03</v>
      </c>
      <c r="M111" s="7">
        <v>162</v>
      </c>
      <c r="N111" s="7">
        <v>158</v>
      </c>
      <c r="P111" s="6">
        <v>1.12</v>
      </c>
      <c r="Q111" s="7">
        <v>182</v>
      </c>
      <c r="R111" s="7">
        <v>163</v>
      </c>
    </row>
    <row r="112" spans="3:18" ht="15" customHeight="1">
      <c r="C112" t="s">
        <v>109</v>
      </c>
      <c r="D112" s="6">
        <v>0</v>
      </c>
      <c r="E112" s="7">
        <v>0</v>
      </c>
      <c r="F112" s="8" t="s">
        <v>15</v>
      </c>
      <c r="H112" s="6">
        <v>0.75</v>
      </c>
      <c r="I112" s="7">
        <v>168</v>
      </c>
      <c r="J112" s="7">
        <v>225</v>
      </c>
      <c r="L112" s="6">
        <v>0.8</v>
      </c>
      <c r="M112" s="7">
        <v>132</v>
      </c>
      <c r="N112" s="7">
        <v>165</v>
      </c>
      <c r="P112" s="6">
        <v>1.37</v>
      </c>
      <c r="Q112" s="7">
        <v>207</v>
      </c>
      <c r="R112" s="7">
        <v>151</v>
      </c>
    </row>
    <row r="113" spans="3:18" ht="15" customHeight="1">
      <c r="C113" t="s">
        <v>16</v>
      </c>
      <c r="D113" s="6">
        <v>0.43</v>
      </c>
      <c r="E113" s="7">
        <v>275</v>
      </c>
      <c r="F113" s="7">
        <v>641</v>
      </c>
      <c r="H113" s="6">
        <v>1.95</v>
      </c>
      <c r="I113" s="7">
        <v>278</v>
      </c>
      <c r="J113" s="7">
        <v>143</v>
      </c>
      <c r="L113" s="6">
        <v>1.83</v>
      </c>
      <c r="M113" s="7">
        <v>294</v>
      </c>
      <c r="N113" s="7">
        <v>161</v>
      </c>
      <c r="P113" s="6">
        <v>2.49</v>
      </c>
      <c r="Q113" s="7">
        <v>389</v>
      </c>
      <c r="R113" s="7">
        <v>156</v>
      </c>
    </row>
    <row r="114" spans="4:16" ht="15" customHeight="1">
      <c r="D114" s="10"/>
      <c r="H114" s="10"/>
      <c r="L114" s="10"/>
      <c r="P114" s="10"/>
    </row>
    <row r="115" spans="2:18" ht="15" customHeight="1">
      <c r="B115" t="s">
        <v>110</v>
      </c>
      <c r="C115" t="s">
        <v>111</v>
      </c>
      <c r="D115" s="6">
        <v>28.72</v>
      </c>
      <c r="E115" s="7">
        <v>21987</v>
      </c>
      <c r="F115" s="8">
        <v>766</v>
      </c>
      <c r="H115" s="6">
        <v>31.35</v>
      </c>
      <c r="I115" s="7">
        <v>22047</v>
      </c>
      <c r="J115" s="7">
        <v>703</v>
      </c>
      <c r="L115" s="6">
        <v>28.93</v>
      </c>
      <c r="M115" s="7">
        <v>18515</v>
      </c>
      <c r="N115" s="7">
        <v>640</v>
      </c>
      <c r="P115" s="6">
        <v>31.25</v>
      </c>
      <c r="Q115" s="7">
        <v>20685</v>
      </c>
      <c r="R115" s="7">
        <v>662</v>
      </c>
    </row>
    <row r="116" spans="2:18" ht="15" customHeight="1">
      <c r="B116" t="s">
        <v>112</v>
      </c>
      <c r="C116" t="s">
        <v>113</v>
      </c>
      <c r="D116" s="6">
        <v>0</v>
      </c>
      <c r="E116" s="7">
        <v>0</v>
      </c>
      <c r="F116" s="8" t="s">
        <v>15</v>
      </c>
      <c r="H116" s="6">
        <v>1.08</v>
      </c>
      <c r="I116" s="7">
        <v>327</v>
      </c>
      <c r="J116" s="7">
        <v>302</v>
      </c>
      <c r="L116" s="6">
        <v>0.98</v>
      </c>
      <c r="M116" s="7">
        <v>312</v>
      </c>
      <c r="N116" s="7">
        <v>317</v>
      </c>
      <c r="P116" s="6">
        <v>0.83</v>
      </c>
      <c r="Q116" s="7">
        <v>263</v>
      </c>
      <c r="R116" s="7">
        <v>316</v>
      </c>
    </row>
    <row r="117" spans="3:18" ht="15" customHeight="1">
      <c r="C117" t="s">
        <v>16</v>
      </c>
      <c r="D117">
        <v>28.72</v>
      </c>
      <c r="E117" s="7">
        <v>21987</v>
      </c>
      <c r="F117">
        <v>766</v>
      </c>
      <c r="H117" s="6">
        <v>32.43</v>
      </c>
      <c r="I117" s="7">
        <v>22374</v>
      </c>
      <c r="J117" s="7">
        <v>690</v>
      </c>
      <c r="L117" s="6">
        <v>29.91</v>
      </c>
      <c r="M117" s="7">
        <v>18827</v>
      </c>
      <c r="N117" s="7">
        <v>629</v>
      </c>
      <c r="P117" s="6">
        <v>32.08</v>
      </c>
      <c r="Q117" s="7">
        <v>20948</v>
      </c>
      <c r="R117" s="7">
        <v>653</v>
      </c>
    </row>
    <row r="118" spans="4:16" ht="15" customHeight="1">
      <c r="D118" s="10"/>
      <c r="H118" s="10"/>
      <c r="L118" s="10"/>
      <c r="P118" s="10"/>
    </row>
    <row r="119" spans="2:18" ht="15" customHeight="1">
      <c r="B119" t="s">
        <v>114</v>
      </c>
      <c r="C119" t="s">
        <v>116</v>
      </c>
      <c r="D119" s="6">
        <v>0</v>
      </c>
      <c r="E119" s="7">
        <v>0</v>
      </c>
      <c r="F119" s="8" t="s">
        <v>15</v>
      </c>
      <c r="H119" s="6">
        <v>1.61</v>
      </c>
      <c r="I119" s="7">
        <v>1209</v>
      </c>
      <c r="J119" s="7">
        <v>750</v>
      </c>
      <c r="L119" s="6">
        <v>1.5</v>
      </c>
      <c r="M119" s="7">
        <v>1329</v>
      </c>
      <c r="N119" s="7">
        <v>886</v>
      </c>
      <c r="P119" s="6">
        <v>1.4</v>
      </c>
      <c r="Q119" s="7">
        <v>1142</v>
      </c>
      <c r="R119" s="7">
        <v>816</v>
      </c>
    </row>
    <row r="120" spans="2:18" ht="15" customHeight="1">
      <c r="B120" t="s">
        <v>115</v>
      </c>
      <c r="C120" t="s">
        <v>117</v>
      </c>
      <c r="D120" s="6">
        <v>0</v>
      </c>
      <c r="E120" s="7">
        <v>0</v>
      </c>
      <c r="F120" s="8" t="s">
        <v>15</v>
      </c>
      <c r="H120" s="6">
        <v>0.4</v>
      </c>
      <c r="I120" s="7">
        <v>243</v>
      </c>
      <c r="J120" s="7">
        <v>607</v>
      </c>
      <c r="L120" s="6">
        <v>1</v>
      </c>
      <c r="M120" s="7">
        <v>410</v>
      </c>
      <c r="N120" s="7">
        <v>411</v>
      </c>
      <c r="P120" s="6">
        <v>1.02</v>
      </c>
      <c r="Q120" s="7">
        <v>195</v>
      </c>
      <c r="R120" s="7">
        <v>191</v>
      </c>
    </row>
    <row r="121" spans="3:18" ht="15" customHeight="1">
      <c r="C121" t="s">
        <v>118</v>
      </c>
      <c r="D121">
        <v>2.26</v>
      </c>
      <c r="E121">
        <v>889</v>
      </c>
      <c r="F121">
        <v>393</v>
      </c>
      <c r="H121" s="6">
        <v>6.93</v>
      </c>
      <c r="I121" s="7">
        <v>2936</v>
      </c>
      <c r="J121" s="7">
        <v>423</v>
      </c>
      <c r="L121" s="6">
        <v>7.16</v>
      </c>
      <c r="M121" s="7">
        <v>3247</v>
      </c>
      <c r="N121" s="7">
        <v>453</v>
      </c>
      <c r="P121" s="6">
        <v>6.15</v>
      </c>
      <c r="Q121" s="7">
        <v>3070</v>
      </c>
      <c r="R121" s="7">
        <v>499</v>
      </c>
    </row>
    <row r="122" spans="3:18" ht="15" customHeight="1">
      <c r="C122" t="s">
        <v>115</v>
      </c>
      <c r="D122" s="6">
        <v>0</v>
      </c>
      <c r="E122" s="7">
        <v>0</v>
      </c>
      <c r="F122" s="8" t="s">
        <v>15</v>
      </c>
      <c r="H122" s="6">
        <v>0.33</v>
      </c>
      <c r="I122" s="7">
        <v>90</v>
      </c>
      <c r="J122" s="7">
        <v>270</v>
      </c>
      <c r="L122" s="6">
        <v>0.33</v>
      </c>
      <c r="M122" s="7">
        <v>115</v>
      </c>
      <c r="N122" s="7">
        <v>345</v>
      </c>
      <c r="P122" s="6">
        <v>0.33</v>
      </c>
      <c r="Q122" s="7">
        <v>190</v>
      </c>
      <c r="R122" s="7">
        <v>570</v>
      </c>
    </row>
    <row r="123" spans="3:18" ht="15" customHeight="1">
      <c r="C123" t="s">
        <v>119</v>
      </c>
      <c r="D123" s="6">
        <v>0</v>
      </c>
      <c r="E123" s="7">
        <v>12</v>
      </c>
      <c r="F123" s="8" t="s">
        <v>137</v>
      </c>
      <c r="H123" s="6">
        <v>1.55</v>
      </c>
      <c r="I123" s="7">
        <v>658</v>
      </c>
      <c r="J123" s="7">
        <v>424</v>
      </c>
      <c r="L123" s="6">
        <v>1.86</v>
      </c>
      <c r="M123" s="7">
        <v>526</v>
      </c>
      <c r="N123" s="7">
        <v>283</v>
      </c>
      <c r="P123" s="6">
        <v>0.76</v>
      </c>
      <c r="Q123" s="7">
        <v>340</v>
      </c>
      <c r="R123" s="7">
        <v>446</v>
      </c>
    </row>
    <row r="124" spans="3:18" ht="15" customHeight="1">
      <c r="C124" t="s">
        <v>120</v>
      </c>
      <c r="D124" s="6">
        <v>13.5</v>
      </c>
      <c r="E124" s="7">
        <v>7582</v>
      </c>
      <c r="F124" s="7">
        <v>562</v>
      </c>
      <c r="H124" s="6">
        <v>25.5</v>
      </c>
      <c r="I124" s="7">
        <v>14763</v>
      </c>
      <c r="J124" s="7">
        <v>579</v>
      </c>
      <c r="L124" s="6">
        <v>23</v>
      </c>
      <c r="M124" s="7">
        <v>13376</v>
      </c>
      <c r="N124" s="7">
        <v>582</v>
      </c>
      <c r="P124" s="6">
        <v>22.12</v>
      </c>
      <c r="Q124" s="7">
        <v>13162</v>
      </c>
      <c r="R124" s="7">
        <v>595</v>
      </c>
    </row>
    <row r="125" spans="3:18" ht="15" customHeight="1">
      <c r="C125" t="s">
        <v>121</v>
      </c>
      <c r="D125" s="6">
        <v>0</v>
      </c>
      <c r="E125" s="7">
        <v>0</v>
      </c>
      <c r="F125" s="8" t="s">
        <v>15</v>
      </c>
      <c r="H125" s="6">
        <v>0.25</v>
      </c>
      <c r="I125" s="7">
        <v>184</v>
      </c>
      <c r="J125" s="7">
        <v>743</v>
      </c>
      <c r="L125" s="6">
        <v>0.25</v>
      </c>
      <c r="M125" s="7">
        <v>180</v>
      </c>
      <c r="N125" s="7">
        <v>726</v>
      </c>
      <c r="P125" s="6">
        <v>0.5</v>
      </c>
      <c r="Q125" s="7">
        <v>272</v>
      </c>
      <c r="R125" s="7">
        <v>549</v>
      </c>
    </row>
    <row r="126" spans="3:18" ht="15" customHeight="1">
      <c r="C126" t="s">
        <v>122</v>
      </c>
      <c r="D126" s="6">
        <v>0</v>
      </c>
      <c r="E126" s="7">
        <v>0</v>
      </c>
      <c r="F126" s="8" t="s">
        <v>15</v>
      </c>
      <c r="H126" s="6">
        <v>0</v>
      </c>
      <c r="I126" s="7">
        <v>15</v>
      </c>
      <c r="J126" s="8" t="s">
        <v>15</v>
      </c>
      <c r="L126" s="6">
        <v>0</v>
      </c>
      <c r="M126" s="7">
        <v>33</v>
      </c>
      <c r="N126" s="8" t="s">
        <v>15</v>
      </c>
      <c r="P126" s="6">
        <v>0</v>
      </c>
      <c r="Q126" s="7">
        <v>22</v>
      </c>
      <c r="R126" s="8" t="s">
        <v>15</v>
      </c>
    </row>
    <row r="127" spans="3:18" ht="15" customHeight="1">
      <c r="C127" t="s">
        <v>123</v>
      </c>
      <c r="D127" s="6">
        <v>1.57</v>
      </c>
      <c r="E127" s="7">
        <v>951</v>
      </c>
      <c r="F127" s="8">
        <v>604</v>
      </c>
      <c r="H127" s="6">
        <v>4.64</v>
      </c>
      <c r="I127" s="7">
        <v>2595</v>
      </c>
      <c r="J127" s="7">
        <v>560</v>
      </c>
      <c r="L127" s="6">
        <v>3.32</v>
      </c>
      <c r="M127" s="7">
        <v>2260</v>
      </c>
      <c r="N127" s="7">
        <v>680</v>
      </c>
      <c r="P127" s="6">
        <v>4.87</v>
      </c>
      <c r="Q127" s="7">
        <v>3338</v>
      </c>
      <c r="R127" s="7">
        <v>686</v>
      </c>
    </row>
    <row r="128" spans="3:18" ht="15" customHeight="1">
      <c r="C128" t="s">
        <v>16</v>
      </c>
      <c r="D128" s="6">
        <v>17.33</v>
      </c>
      <c r="E128" s="7">
        <v>9434</v>
      </c>
      <c r="F128" s="8">
        <v>544</v>
      </c>
      <c r="H128" s="6">
        <v>41.21</v>
      </c>
      <c r="I128" s="7">
        <v>22693</v>
      </c>
      <c r="J128" s="7">
        <v>551</v>
      </c>
      <c r="L128" s="6">
        <v>38.42</v>
      </c>
      <c r="M128" s="7">
        <v>21476</v>
      </c>
      <c r="N128" s="7">
        <v>559</v>
      </c>
      <c r="P128" s="6">
        <v>37.15</v>
      </c>
      <c r="Q128" s="7">
        <v>21730</v>
      </c>
      <c r="R128" s="7">
        <v>585</v>
      </c>
    </row>
    <row r="129" spans="4:16" ht="15" customHeight="1">
      <c r="D129" s="10"/>
      <c r="H129" s="10"/>
      <c r="L129" s="10"/>
      <c r="P129" s="10"/>
    </row>
    <row r="130" spans="2:18" ht="15" customHeight="1">
      <c r="B130" t="s">
        <v>124</v>
      </c>
      <c r="C130" t="s">
        <v>16</v>
      </c>
      <c r="D130" s="10">
        <v>170.02890000000002</v>
      </c>
      <c r="E130" s="7">
        <v>103959</v>
      </c>
      <c r="F130" s="8">
        <v>611.4195880817907</v>
      </c>
      <c r="H130" s="10">
        <v>353.3967</v>
      </c>
      <c r="I130" s="7">
        <v>195249</v>
      </c>
      <c r="J130" s="8">
        <v>552.4924256508338</v>
      </c>
      <c r="L130" s="10">
        <v>338.0141</v>
      </c>
      <c r="M130" s="7">
        <v>179024</v>
      </c>
      <c r="N130" s="8">
        <v>529.6315767207537</v>
      </c>
      <c r="P130" s="10">
        <v>323.943</v>
      </c>
      <c r="Q130" s="7">
        <v>173792</v>
      </c>
      <c r="R130" s="8">
        <v>536.4828197205098</v>
      </c>
    </row>
    <row r="133" spans="8:18" ht="12.75">
      <c r="H133" s="6"/>
      <c r="M133" s="7"/>
      <c r="N133" s="7"/>
      <c r="P133" s="6"/>
      <c r="Q133" s="7"/>
      <c r="R133" s="7"/>
    </row>
    <row r="134" spans="2:14" ht="12.75">
      <c r="B134" t="s">
        <v>125</v>
      </c>
      <c r="M134" s="7"/>
      <c r="N134" s="7"/>
    </row>
    <row r="135" spans="13:14" ht="12.75">
      <c r="M135" s="7"/>
      <c r="N135" s="7"/>
    </row>
    <row r="136" spans="2:14" ht="12.75">
      <c r="B136" s="9" t="s">
        <v>126</v>
      </c>
      <c r="M136" s="7"/>
      <c r="N136" s="7"/>
    </row>
    <row r="137" spans="2:14" ht="12.75">
      <c r="B137" s="9" t="s">
        <v>127</v>
      </c>
      <c r="M137" s="7"/>
      <c r="N137" s="7"/>
    </row>
    <row r="138" spans="13:14" ht="12.75">
      <c r="M138" s="7"/>
      <c r="N138" s="7"/>
    </row>
    <row r="139" spans="2:14" ht="12.75">
      <c r="B139" t="s">
        <v>152</v>
      </c>
      <c r="M139" s="7"/>
      <c r="N139" s="7"/>
    </row>
    <row r="140" spans="2:14" ht="12.75">
      <c r="B140" t="s">
        <v>153</v>
      </c>
      <c r="M140" s="7"/>
      <c r="N140" s="7"/>
    </row>
    <row r="141" spans="2:14" ht="12.75">
      <c r="B141" t="s">
        <v>134</v>
      </c>
      <c r="M141" s="7"/>
      <c r="N141" s="7"/>
    </row>
    <row r="142" spans="13:14" ht="12.75">
      <c r="M142" s="7"/>
      <c r="N142" s="7"/>
    </row>
    <row r="143" spans="13:14" ht="12.75">
      <c r="M143" s="7"/>
      <c r="N143" s="7"/>
    </row>
    <row r="144" spans="13:14" ht="12.75">
      <c r="M144" s="7"/>
      <c r="N144" s="7"/>
    </row>
    <row r="145" spans="13:14" ht="12.75">
      <c r="M145" s="7"/>
      <c r="N145" s="7"/>
    </row>
    <row r="146" spans="13:14" ht="12.75">
      <c r="M146" s="7"/>
      <c r="N146" s="7"/>
    </row>
    <row r="147" spans="13:14" ht="12.75">
      <c r="M147" s="7"/>
      <c r="N147" s="7"/>
    </row>
    <row r="148" spans="13:14" ht="12.75">
      <c r="M148" s="7"/>
      <c r="N148" s="7"/>
    </row>
    <row r="149" spans="13:14" ht="12.75">
      <c r="M149" s="7"/>
      <c r="N149" s="7"/>
    </row>
    <row r="150" spans="13:14" ht="12.75">
      <c r="M150" s="7"/>
      <c r="N150" s="7"/>
    </row>
    <row r="151" spans="13:14" ht="12.75">
      <c r="M151" s="7"/>
      <c r="N151" s="7"/>
    </row>
    <row r="152" spans="13:14" ht="12.75">
      <c r="M152" s="7"/>
      <c r="N152" s="7"/>
    </row>
    <row r="153" spans="13:14" ht="12.75">
      <c r="M153" s="7"/>
      <c r="N153" s="7"/>
    </row>
    <row r="154" spans="13:14" ht="12.75">
      <c r="M154" s="7"/>
      <c r="N154" s="7"/>
    </row>
    <row r="155" spans="13:14" ht="12.75">
      <c r="M155" s="7"/>
      <c r="N155" s="7"/>
    </row>
    <row r="156" spans="13:14" ht="12.75">
      <c r="M156" s="7"/>
      <c r="N156" s="7"/>
    </row>
    <row r="157" spans="13:14" ht="12.75">
      <c r="M157" s="7"/>
      <c r="N157" s="7"/>
    </row>
    <row r="158" spans="13:14" ht="12.75">
      <c r="M158" s="7"/>
      <c r="N158" s="7"/>
    </row>
    <row r="159" spans="13:14" ht="12.75">
      <c r="M159" s="7"/>
      <c r="N159" s="7"/>
    </row>
    <row r="160" spans="13:14" ht="12.75">
      <c r="M160" s="7"/>
      <c r="N160" s="7"/>
    </row>
    <row r="161" spans="13:14" ht="12.75">
      <c r="M161" s="7"/>
      <c r="N161" s="7"/>
    </row>
    <row r="162" spans="13:14" ht="12.75">
      <c r="M162" s="7"/>
      <c r="N162" s="7"/>
    </row>
    <row r="163" spans="13:14" ht="12.75">
      <c r="M163" s="7"/>
      <c r="N163" s="7"/>
    </row>
    <row r="164" spans="13:14" ht="12.75">
      <c r="M164" s="7"/>
      <c r="N164" s="7"/>
    </row>
    <row r="165" spans="13:14" ht="12.75">
      <c r="M165" s="7"/>
      <c r="N165" s="7"/>
    </row>
    <row r="166" spans="13:14" ht="12.75">
      <c r="M166" s="7"/>
      <c r="N166" s="7"/>
    </row>
    <row r="167" spans="13:14" ht="12.75">
      <c r="M167" s="7"/>
      <c r="N167" s="7"/>
    </row>
    <row r="168" spans="13:14" ht="12.75">
      <c r="M168" s="7"/>
      <c r="N168" s="7"/>
    </row>
    <row r="169" spans="13:14" ht="12.75">
      <c r="M169" s="7"/>
      <c r="N169" s="7"/>
    </row>
    <row r="170" spans="13:14" ht="12.75">
      <c r="M170" s="7"/>
      <c r="N170" s="7"/>
    </row>
    <row r="171" spans="13:14" ht="12.75">
      <c r="M171" s="7"/>
      <c r="N171" s="7"/>
    </row>
    <row r="172" spans="13:14" ht="12.75">
      <c r="M172" s="7"/>
      <c r="N172" s="7"/>
    </row>
    <row r="173" spans="13:14" ht="12.75">
      <c r="M173" s="7"/>
      <c r="N173" s="7"/>
    </row>
    <row r="174" spans="13:14" ht="12.75">
      <c r="M174" s="7"/>
      <c r="N174" s="7"/>
    </row>
    <row r="175" spans="13:14" ht="12.75">
      <c r="M175" s="7"/>
      <c r="N175" s="7"/>
    </row>
    <row r="176" spans="13:14" ht="12.75">
      <c r="M176" s="7"/>
      <c r="N176" s="7"/>
    </row>
    <row r="177" spans="13:14" ht="12.75">
      <c r="M177" s="7"/>
      <c r="N177" s="7"/>
    </row>
    <row r="178" spans="13:14" ht="12.75">
      <c r="M178" s="7"/>
      <c r="N178" s="7"/>
    </row>
    <row r="179" spans="13:14" ht="12.75">
      <c r="M179" s="7"/>
      <c r="N179" s="7"/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3/6/03.
FHDA IR*P RBB - 3/10/03
FH 5-yr WSCH FTEF Prod by Term.xls&amp;R&amp;8Page &amp;P of &amp;N</oddFooter>
  </headerFooter>
  <rowBreaks count="3" manualBreakCount="3">
    <brk id="44" min="1" max="17" man="1"/>
    <brk id="74" min="1" max="17" man="1"/>
    <brk id="110" min="1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0" customWidth="1"/>
    <col min="5" max="5" width="9.28125" style="0" bestFit="1" customWidth="1"/>
    <col min="6" max="6" width="7.7109375" style="0" customWidth="1"/>
    <col min="7" max="7" width="2.7109375" style="0" customWidth="1"/>
    <col min="8" max="8" width="9.28125" style="0" customWidth="1"/>
    <col min="9" max="9" width="10.421875" style="0" bestFit="1" customWidth="1"/>
    <col min="10" max="10" width="7.7109375" style="0" customWidth="1"/>
    <col min="11" max="11" width="2.7109375" style="0" customWidth="1"/>
    <col min="12" max="12" width="9.28125" style="0" customWidth="1"/>
    <col min="13" max="13" width="9.28125" style="0" bestFit="1" customWidth="1"/>
    <col min="14" max="14" width="7.7109375" style="0" customWidth="1"/>
    <col min="15" max="15" width="2.7109375" style="0" customWidth="1"/>
    <col min="16" max="16" width="9.28125" style="0" customWidth="1"/>
    <col min="17" max="17" width="9.28125" style="0" bestFit="1" customWidth="1"/>
    <col min="18" max="18" width="7.7109375" style="0" customWidth="1"/>
  </cols>
  <sheetData>
    <row r="1" spans="2:19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11"/>
    </row>
    <row r="2" spans="2:19" ht="15.75">
      <c r="B2" s="37" t="s">
        <v>136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11"/>
    </row>
    <row r="3" spans="2:19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1"/>
    </row>
    <row r="5" spans="4:19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  <c r="S5" s="12"/>
    </row>
    <row r="6" spans="2:19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  <c r="S6" s="5"/>
    </row>
    <row r="7" spans="2:19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8" ht="15" customHeight="1">
      <c r="B8" t="s">
        <v>6</v>
      </c>
      <c r="C8" t="s">
        <v>7</v>
      </c>
      <c r="D8" s="6">
        <v>4.4</v>
      </c>
      <c r="E8" s="7">
        <v>2172</v>
      </c>
      <c r="F8" s="7">
        <v>494</v>
      </c>
      <c r="H8" s="6">
        <v>5.15</v>
      </c>
      <c r="I8" s="7">
        <v>2704</v>
      </c>
      <c r="J8" s="7">
        <v>525</v>
      </c>
      <c r="L8" s="6">
        <v>5.1</v>
      </c>
      <c r="M8" s="7">
        <v>2636</v>
      </c>
      <c r="N8" s="7">
        <v>517</v>
      </c>
      <c r="P8" s="6">
        <v>4.49</v>
      </c>
      <c r="Q8" s="7">
        <v>2567</v>
      </c>
      <c r="R8" s="7">
        <v>572</v>
      </c>
    </row>
    <row r="9" spans="2:18" ht="15" customHeight="1">
      <c r="B9" t="s">
        <v>8</v>
      </c>
      <c r="C9" t="s">
        <v>9</v>
      </c>
      <c r="D9" s="6">
        <v>6.45</v>
      </c>
      <c r="E9" s="7">
        <v>3086</v>
      </c>
      <c r="F9" s="7">
        <v>479</v>
      </c>
      <c r="H9" s="6">
        <v>9.66</v>
      </c>
      <c r="I9" s="7">
        <v>3713</v>
      </c>
      <c r="J9" s="7">
        <v>384</v>
      </c>
      <c r="L9" s="6">
        <v>9</v>
      </c>
      <c r="M9" s="7">
        <v>3638</v>
      </c>
      <c r="N9" s="7">
        <v>404</v>
      </c>
      <c r="P9" s="6">
        <v>7.48</v>
      </c>
      <c r="Q9" s="7">
        <v>3615</v>
      </c>
      <c r="R9" s="7">
        <v>484</v>
      </c>
    </row>
    <row r="10" spans="3:18" ht="15" customHeight="1">
      <c r="C10" t="s">
        <v>10</v>
      </c>
      <c r="D10" s="6">
        <v>0.33</v>
      </c>
      <c r="E10" s="7">
        <v>117</v>
      </c>
      <c r="F10" s="7">
        <v>352</v>
      </c>
      <c r="H10" s="6">
        <v>0.72</v>
      </c>
      <c r="I10" s="7">
        <v>62</v>
      </c>
      <c r="J10" s="7">
        <v>86</v>
      </c>
      <c r="L10" s="6">
        <v>0.67</v>
      </c>
      <c r="M10" s="7">
        <v>72</v>
      </c>
      <c r="N10" s="7">
        <v>108</v>
      </c>
      <c r="P10" s="6">
        <v>0.56</v>
      </c>
      <c r="Q10" s="7">
        <v>85</v>
      </c>
      <c r="R10" s="7">
        <v>153</v>
      </c>
    </row>
    <row r="11" spans="3:18" ht="15" customHeight="1">
      <c r="C11" t="s">
        <v>11</v>
      </c>
      <c r="D11" s="6">
        <v>0.53</v>
      </c>
      <c r="E11" s="7">
        <v>11</v>
      </c>
      <c r="F11" s="7">
        <v>21</v>
      </c>
      <c r="H11" s="6">
        <v>2.42</v>
      </c>
      <c r="I11" s="7">
        <v>140</v>
      </c>
      <c r="J11" s="7">
        <v>58</v>
      </c>
      <c r="L11" s="6">
        <v>2.72</v>
      </c>
      <c r="M11" s="7">
        <v>226</v>
      </c>
      <c r="N11" s="7">
        <v>83</v>
      </c>
      <c r="P11" s="6">
        <v>2.84</v>
      </c>
      <c r="Q11" s="7">
        <v>210</v>
      </c>
      <c r="R11" s="7">
        <v>74</v>
      </c>
    </row>
    <row r="12" spans="3:18" ht="15" customHeight="1">
      <c r="C12" t="s">
        <v>12</v>
      </c>
      <c r="D12" s="6">
        <v>1.4</v>
      </c>
      <c r="E12" s="7">
        <v>423</v>
      </c>
      <c r="F12" s="7">
        <v>302</v>
      </c>
      <c r="H12" s="6">
        <v>4.48</v>
      </c>
      <c r="I12" s="7">
        <v>1430</v>
      </c>
      <c r="J12" s="7">
        <v>319</v>
      </c>
      <c r="L12" s="6">
        <v>4.48</v>
      </c>
      <c r="M12" s="7">
        <v>1343</v>
      </c>
      <c r="N12" s="7">
        <v>300</v>
      </c>
      <c r="P12" s="6">
        <v>4.4</v>
      </c>
      <c r="Q12" s="7">
        <v>1337</v>
      </c>
      <c r="R12" s="7">
        <v>304</v>
      </c>
    </row>
    <row r="13" spans="3:18" ht="15" customHeight="1">
      <c r="C13" t="s">
        <v>13</v>
      </c>
      <c r="D13" s="6">
        <v>0.62</v>
      </c>
      <c r="E13" s="7">
        <v>369</v>
      </c>
      <c r="F13" s="7">
        <v>591</v>
      </c>
      <c r="H13" s="6">
        <v>1.16</v>
      </c>
      <c r="I13" s="7">
        <v>703</v>
      </c>
      <c r="J13" s="7">
        <v>609</v>
      </c>
      <c r="L13" s="6">
        <v>1.43</v>
      </c>
      <c r="M13" s="7">
        <v>715</v>
      </c>
      <c r="N13" s="7">
        <v>499</v>
      </c>
      <c r="P13" s="6">
        <v>1.03</v>
      </c>
      <c r="Q13" s="7">
        <v>636</v>
      </c>
      <c r="R13" s="7">
        <v>615</v>
      </c>
    </row>
    <row r="14" spans="3:18" ht="15" customHeight="1">
      <c r="C14" t="s">
        <v>14</v>
      </c>
      <c r="D14" s="6">
        <v>0</v>
      </c>
      <c r="E14" s="7">
        <v>0</v>
      </c>
      <c r="F14" s="8" t="s">
        <v>15</v>
      </c>
      <c r="H14" s="6">
        <v>0.55</v>
      </c>
      <c r="I14" s="7">
        <v>540</v>
      </c>
      <c r="J14" s="7">
        <v>982</v>
      </c>
      <c r="L14" s="6">
        <v>0.55</v>
      </c>
      <c r="M14" s="7">
        <v>869</v>
      </c>
      <c r="N14" s="7">
        <v>1580</v>
      </c>
      <c r="P14" s="6">
        <v>0.88</v>
      </c>
      <c r="Q14" s="7">
        <v>382</v>
      </c>
      <c r="R14" s="7">
        <v>432</v>
      </c>
    </row>
    <row r="15" spans="3:18" ht="15" customHeight="1">
      <c r="C15" t="s">
        <v>16</v>
      </c>
      <c r="D15" s="6">
        <v>13.73</v>
      </c>
      <c r="E15" s="7">
        <v>6178</v>
      </c>
      <c r="F15" s="7">
        <v>450</v>
      </c>
      <c r="H15" s="6">
        <v>24.13</v>
      </c>
      <c r="I15" s="7">
        <v>9292</v>
      </c>
      <c r="J15" s="7">
        <v>385</v>
      </c>
      <c r="L15" s="6">
        <v>23.94</v>
      </c>
      <c r="M15" s="7">
        <v>9499</v>
      </c>
      <c r="N15" s="7">
        <v>397</v>
      </c>
      <c r="P15" s="6">
        <v>21.68</v>
      </c>
      <c r="Q15" s="7">
        <v>8831</v>
      </c>
      <c r="R15" s="7">
        <v>407</v>
      </c>
    </row>
    <row r="16" spans="5:19" ht="15" customHeight="1">
      <c r="E16" s="7"/>
      <c r="F16" s="7"/>
      <c r="H16" s="6"/>
      <c r="I16" s="7"/>
      <c r="J16" s="7"/>
      <c r="L16" s="6"/>
      <c r="M16" s="7"/>
      <c r="N16" s="7"/>
      <c r="P16" s="6"/>
      <c r="Q16" s="7"/>
      <c r="R16" s="7"/>
      <c r="S16" s="7"/>
    </row>
    <row r="17" spans="2:19" ht="15" customHeight="1">
      <c r="B17" t="s">
        <v>17</v>
      </c>
      <c r="C17" t="s">
        <v>18</v>
      </c>
      <c r="D17" s="6">
        <v>0.2</v>
      </c>
      <c r="E17" s="7">
        <v>204</v>
      </c>
      <c r="F17" s="7">
        <v>1017</v>
      </c>
      <c r="H17" s="6">
        <v>0.6</v>
      </c>
      <c r="I17" s="7">
        <v>459</v>
      </c>
      <c r="J17" s="7">
        <v>765</v>
      </c>
      <c r="L17" s="6">
        <v>0.4</v>
      </c>
      <c r="M17" s="7">
        <v>453</v>
      </c>
      <c r="N17" s="7">
        <v>1132</v>
      </c>
      <c r="P17" s="6">
        <v>0.4</v>
      </c>
      <c r="Q17" s="7">
        <v>435</v>
      </c>
      <c r="R17" s="7">
        <v>1087</v>
      </c>
      <c r="S17" s="7"/>
    </row>
    <row r="18" spans="2:18" ht="15" customHeight="1">
      <c r="B18" t="s">
        <v>19</v>
      </c>
      <c r="C18" t="s">
        <v>20</v>
      </c>
      <c r="D18" s="6">
        <v>2.48</v>
      </c>
      <c r="E18" s="7">
        <v>1652</v>
      </c>
      <c r="F18" s="7">
        <v>666</v>
      </c>
      <c r="H18" s="6">
        <v>7.8</v>
      </c>
      <c r="I18" s="7">
        <v>5971</v>
      </c>
      <c r="J18" s="7">
        <v>765</v>
      </c>
      <c r="L18" s="6">
        <v>9.09</v>
      </c>
      <c r="M18" s="7">
        <v>6308</v>
      </c>
      <c r="N18" s="7">
        <v>694</v>
      </c>
      <c r="P18" s="6">
        <v>8.93</v>
      </c>
      <c r="Q18" s="7">
        <v>6838</v>
      </c>
      <c r="R18" s="7">
        <v>766</v>
      </c>
    </row>
    <row r="19" spans="3:18" ht="15" customHeight="1">
      <c r="C19" t="s">
        <v>21</v>
      </c>
      <c r="D19" s="6">
        <v>0</v>
      </c>
      <c r="E19" s="7">
        <v>0</v>
      </c>
      <c r="F19" s="8" t="s">
        <v>15</v>
      </c>
      <c r="H19" s="6">
        <v>1.49</v>
      </c>
      <c r="I19" s="7">
        <v>807</v>
      </c>
      <c r="J19" s="7">
        <v>540</v>
      </c>
      <c r="L19" s="6">
        <v>1.85</v>
      </c>
      <c r="M19" s="7">
        <v>841</v>
      </c>
      <c r="N19" s="7">
        <v>455</v>
      </c>
      <c r="P19" s="6">
        <v>1.39</v>
      </c>
      <c r="Q19" s="7">
        <v>1070</v>
      </c>
      <c r="R19" s="7">
        <v>768</v>
      </c>
    </row>
    <row r="20" spans="3:18" ht="15" customHeight="1">
      <c r="C20" t="s">
        <v>22</v>
      </c>
      <c r="D20" s="6">
        <v>0</v>
      </c>
      <c r="E20" s="7">
        <v>0</v>
      </c>
      <c r="F20" s="8" t="s">
        <v>15</v>
      </c>
      <c r="H20" s="6">
        <v>2.13</v>
      </c>
      <c r="I20" s="7">
        <v>1093</v>
      </c>
      <c r="J20" s="7">
        <v>512</v>
      </c>
      <c r="L20" s="6">
        <v>1.64</v>
      </c>
      <c r="M20" s="7">
        <v>850</v>
      </c>
      <c r="N20" s="7">
        <v>518</v>
      </c>
      <c r="P20" s="6">
        <v>2.28</v>
      </c>
      <c r="Q20" s="7">
        <v>966</v>
      </c>
      <c r="R20" s="7">
        <v>424</v>
      </c>
    </row>
    <row r="21" spans="3:18" ht="15" customHeight="1">
      <c r="C21" t="s">
        <v>23</v>
      </c>
      <c r="D21" s="6">
        <v>1.28</v>
      </c>
      <c r="E21" s="7">
        <v>646</v>
      </c>
      <c r="F21" s="7">
        <v>506</v>
      </c>
      <c r="H21" s="6">
        <v>4.82</v>
      </c>
      <c r="I21" s="7">
        <v>1417</v>
      </c>
      <c r="J21" s="7">
        <v>294</v>
      </c>
      <c r="L21" s="6">
        <v>4.78</v>
      </c>
      <c r="M21" s="7">
        <v>1475</v>
      </c>
      <c r="N21" s="7">
        <v>308</v>
      </c>
      <c r="P21" s="6">
        <v>4.01</v>
      </c>
      <c r="Q21" s="7">
        <v>1003</v>
      </c>
      <c r="R21" s="7">
        <v>250</v>
      </c>
    </row>
    <row r="22" spans="3:18" ht="15" customHeight="1">
      <c r="C22" t="s">
        <v>24</v>
      </c>
      <c r="D22" s="6">
        <v>0.33</v>
      </c>
      <c r="E22" s="7">
        <v>12</v>
      </c>
      <c r="F22" s="7">
        <v>37</v>
      </c>
      <c r="H22" s="6">
        <v>1.63</v>
      </c>
      <c r="I22" s="7">
        <v>1510</v>
      </c>
      <c r="J22" s="7">
        <v>928</v>
      </c>
      <c r="L22" s="6">
        <v>1.35</v>
      </c>
      <c r="M22" s="7">
        <v>886</v>
      </c>
      <c r="N22" s="7">
        <v>656</v>
      </c>
      <c r="P22" s="6">
        <v>1.68</v>
      </c>
      <c r="Q22" s="7">
        <v>666</v>
      </c>
      <c r="R22" s="7">
        <v>395</v>
      </c>
    </row>
    <row r="23" spans="3:18" ht="15" customHeight="1">
      <c r="C23" t="s">
        <v>25</v>
      </c>
      <c r="D23" s="6">
        <v>0.78</v>
      </c>
      <c r="E23" s="7">
        <v>720</v>
      </c>
      <c r="F23" s="7">
        <v>919</v>
      </c>
      <c r="H23" s="6">
        <v>0.39</v>
      </c>
      <c r="I23" s="7">
        <v>304</v>
      </c>
      <c r="J23" s="7">
        <v>782</v>
      </c>
      <c r="L23" s="6">
        <v>0.84</v>
      </c>
      <c r="M23" s="7">
        <v>545</v>
      </c>
      <c r="N23" s="7">
        <v>648</v>
      </c>
      <c r="P23" s="6">
        <v>0.84</v>
      </c>
      <c r="Q23" s="7">
        <v>684</v>
      </c>
      <c r="R23" s="7">
        <v>814</v>
      </c>
    </row>
    <row r="24" spans="3:18" ht="15" customHeight="1">
      <c r="C24" t="s">
        <v>26</v>
      </c>
      <c r="D24" s="6">
        <v>0.81</v>
      </c>
      <c r="E24" s="7">
        <v>451</v>
      </c>
      <c r="F24" s="7">
        <v>556</v>
      </c>
      <c r="H24" s="6">
        <v>1.82</v>
      </c>
      <c r="I24" s="7">
        <v>1208</v>
      </c>
      <c r="J24" s="7">
        <v>664</v>
      </c>
      <c r="L24" s="6">
        <v>1.82</v>
      </c>
      <c r="M24" s="7">
        <v>989</v>
      </c>
      <c r="N24" s="7">
        <v>544</v>
      </c>
      <c r="P24" s="6">
        <v>1.82</v>
      </c>
      <c r="Q24" s="7">
        <v>994</v>
      </c>
      <c r="R24" s="7">
        <v>546</v>
      </c>
    </row>
    <row r="25" spans="3:18" ht="15" customHeight="1">
      <c r="C25" t="s">
        <v>27</v>
      </c>
      <c r="D25" s="6">
        <v>0.87</v>
      </c>
      <c r="E25" s="7">
        <v>638</v>
      </c>
      <c r="F25" s="7">
        <v>733</v>
      </c>
      <c r="H25" s="6">
        <v>2.75</v>
      </c>
      <c r="I25" s="7">
        <v>2094</v>
      </c>
      <c r="J25" s="7">
        <v>760</v>
      </c>
      <c r="L25" s="6">
        <v>2.54</v>
      </c>
      <c r="M25" s="7">
        <v>1824</v>
      </c>
      <c r="N25" s="7">
        <v>719</v>
      </c>
      <c r="P25" s="6">
        <v>2.42</v>
      </c>
      <c r="Q25" s="7">
        <v>1796</v>
      </c>
      <c r="R25" s="7">
        <v>742</v>
      </c>
    </row>
    <row r="26" spans="3:18" ht="15" customHeight="1">
      <c r="C26" t="s">
        <v>28</v>
      </c>
      <c r="D26" s="6">
        <v>0</v>
      </c>
      <c r="E26" s="7">
        <v>0</v>
      </c>
      <c r="F26" s="8" t="s">
        <v>15</v>
      </c>
      <c r="H26" s="6">
        <v>1.7</v>
      </c>
      <c r="I26" s="7">
        <v>946</v>
      </c>
      <c r="J26" s="7">
        <v>556</v>
      </c>
      <c r="L26" s="6">
        <v>1.61</v>
      </c>
      <c r="M26" s="7">
        <v>977</v>
      </c>
      <c r="N26" s="7">
        <v>606</v>
      </c>
      <c r="P26" s="6">
        <v>1.32</v>
      </c>
      <c r="Q26" s="7">
        <v>998</v>
      </c>
      <c r="R26" s="7">
        <v>754</v>
      </c>
    </row>
    <row r="27" spans="3:18" ht="15" customHeight="1">
      <c r="C27" t="s">
        <v>29</v>
      </c>
      <c r="D27" s="6">
        <v>3.98</v>
      </c>
      <c r="E27" s="7">
        <v>2123</v>
      </c>
      <c r="F27" s="7">
        <v>534</v>
      </c>
      <c r="H27" s="6">
        <v>3.98</v>
      </c>
      <c r="I27" s="7">
        <v>4273</v>
      </c>
      <c r="J27" s="7">
        <v>1074</v>
      </c>
      <c r="L27" s="6">
        <v>4.06</v>
      </c>
      <c r="M27" s="7">
        <v>2384</v>
      </c>
      <c r="N27" s="7">
        <v>587</v>
      </c>
      <c r="P27" s="6">
        <v>3.9</v>
      </c>
      <c r="Q27" s="7">
        <v>2621</v>
      </c>
      <c r="R27" s="7">
        <v>672</v>
      </c>
    </row>
    <row r="28" spans="3:18" ht="15" customHeight="1">
      <c r="C28" t="s">
        <v>30</v>
      </c>
      <c r="D28" s="6">
        <v>2.81</v>
      </c>
      <c r="E28" s="7">
        <v>1804</v>
      </c>
      <c r="F28" s="7">
        <v>643</v>
      </c>
      <c r="H28" s="6">
        <v>2.05</v>
      </c>
      <c r="I28" s="7">
        <v>1087</v>
      </c>
      <c r="J28" s="7">
        <v>529</v>
      </c>
      <c r="L28" s="6">
        <v>2.07</v>
      </c>
      <c r="M28" s="7">
        <v>1038</v>
      </c>
      <c r="N28" s="7">
        <v>500</v>
      </c>
      <c r="P28" s="6">
        <v>2.01</v>
      </c>
      <c r="Q28" s="7">
        <v>954</v>
      </c>
      <c r="R28" s="7">
        <v>474</v>
      </c>
    </row>
    <row r="29" spans="3:18" ht="15" customHeight="1">
      <c r="C29" t="s">
        <v>31</v>
      </c>
      <c r="D29" s="6">
        <v>0</v>
      </c>
      <c r="E29" s="7">
        <v>41</v>
      </c>
      <c r="F29" s="8" t="s">
        <v>15</v>
      </c>
      <c r="H29" s="6">
        <v>0.53</v>
      </c>
      <c r="I29" s="7">
        <v>484</v>
      </c>
      <c r="J29" s="7">
        <v>907</v>
      </c>
      <c r="L29" s="6">
        <v>0.53</v>
      </c>
      <c r="M29" s="7">
        <v>451</v>
      </c>
      <c r="N29" s="7">
        <v>846</v>
      </c>
      <c r="P29" s="6">
        <v>0.86</v>
      </c>
      <c r="Q29" s="7">
        <v>524</v>
      </c>
      <c r="R29" s="7">
        <v>610</v>
      </c>
    </row>
    <row r="30" spans="3:18" ht="15" customHeight="1">
      <c r="C30" t="s">
        <v>32</v>
      </c>
      <c r="D30" s="6">
        <v>2.47</v>
      </c>
      <c r="E30" s="7">
        <v>1287</v>
      </c>
      <c r="F30" s="7">
        <v>521</v>
      </c>
      <c r="H30" s="6">
        <v>4.06</v>
      </c>
      <c r="I30" s="7">
        <v>2015</v>
      </c>
      <c r="J30" s="7">
        <v>497</v>
      </c>
      <c r="L30" s="6">
        <v>3.98</v>
      </c>
      <c r="M30" s="7">
        <v>2189</v>
      </c>
      <c r="N30" s="7">
        <v>550</v>
      </c>
      <c r="P30" s="6">
        <v>3.29</v>
      </c>
      <c r="Q30" s="7">
        <v>1878</v>
      </c>
      <c r="R30" s="7">
        <v>571</v>
      </c>
    </row>
    <row r="31" spans="3:18" ht="15" customHeight="1">
      <c r="C31" t="s">
        <v>33</v>
      </c>
      <c r="D31" s="6">
        <v>0.98</v>
      </c>
      <c r="E31" s="7">
        <v>265</v>
      </c>
      <c r="F31" s="7">
        <v>270</v>
      </c>
      <c r="H31" s="6">
        <v>2.71</v>
      </c>
      <c r="I31" s="7">
        <v>1078</v>
      </c>
      <c r="J31" s="7">
        <v>397</v>
      </c>
      <c r="L31" s="6">
        <v>2.71</v>
      </c>
      <c r="M31" s="7">
        <v>1037</v>
      </c>
      <c r="N31" s="7">
        <v>383</v>
      </c>
      <c r="P31" s="6">
        <v>2.63</v>
      </c>
      <c r="Q31" s="7">
        <v>1078</v>
      </c>
      <c r="R31" s="7">
        <v>410</v>
      </c>
    </row>
    <row r="32" spans="3:18" ht="15" customHeight="1">
      <c r="C32" t="s">
        <v>34</v>
      </c>
      <c r="D32" s="6">
        <v>0</v>
      </c>
      <c r="E32" s="7">
        <v>0</v>
      </c>
      <c r="F32" s="8" t="s">
        <v>15</v>
      </c>
      <c r="H32" s="6">
        <v>2.72</v>
      </c>
      <c r="I32" s="7">
        <v>1694</v>
      </c>
      <c r="J32" s="7">
        <v>623</v>
      </c>
      <c r="L32" s="6">
        <v>2.38</v>
      </c>
      <c r="M32" s="7">
        <v>1314</v>
      </c>
      <c r="N32" s="7">
        <v>551</v>
      </c>
      <c r="P32" s="6">
        <v>2.67</v>
      </c>
      <c r="Q32" s="7">
        <v>1952</v>
      </c>
      <c r="R32" s="7">
        <v>730</v>
      </c>
    </row>
    <row r="33" spans="3:18" ht="15" customHeight="1">
      <c r="C33" t="s">
        <v>16</v>
      </c>
      <c r="D33" s="6">
        <v>16.99</v>
      </c>
      <c r="E33" s="7">
        <v>9844</v>
      </c>
      <c r="F33" s="7">
        <v>579</v>
      </c>
      <c r="H33" s="6">
        <v>41.2</v>
      </c>
      <c r="I33" s="7">
        <v>26440</v>
      </c>
      <c r="J33" s="7">
        <v>642</v>
      </c>
      <c r="L33" s="6">
        <v>41.66</v>
      </c>
      <c r="M33" s="7">
        <v>23559</v>
      </c>
      <c r="N33" s="7">
        <v>566</v>
      </c>
      <c r="P33" s="6">
        <v>40.45</v>
      </c>
      <c r="Q33" s="7">
        <v>24455</v>
      </c>
      <c r="R33" s="7">
        <v>605</v>
      </c>
    </row>
    <row r="34" spans="4:18" ht="15" customHeight="1">
      <c r="D34" s="6"/>
      <c r="E34" s="7"/>
      <c r="F34" s="7"/>
      <c r="H34" s="6"/>
      <c r="I34" s="7"/>
      <c r="J34" s="7"/>
      <c r="L34" s="6"/>
      <c r="M34" s="7"/>
      <c r="N34" s="7"/>
      <c r="P34" s="6"/>
      <c r="Q34" s="7"/>
      <c r="R34" s="7"/>
    </row>
    <row r="35" spans="2:18" ht="15" customHeight="1">
      <c r="B35" t="s">
        <v>35</v>
      </c>
      <c r="C35" t="s">
        <v>36</v>
      </c>
      <c r="D35" s="6">
        <v>2.33</v>
      </c>
      <c r="E35" s="7">
        <v>1660</v>
      </c>
      <c r="F35" s="7">
        <v>711</v>
      </c>
      <c r="H35" s="6">
        <v>6.63</v>
      </c>
      <c r="I35" s="7">
        <v>3974</v>
      </c>
      <c r="J35" s="7">
        <v>599</v>
      </c>
      <c r="L35" s="6">
        <v>6.47</v>
      </c>
      <c r="M35" s="7">
        <v>3830</v>
      </c>
      <c r="N35" s="7">
        <v>592</v>
      </c>
      <c r="P35" s="6">
        <v>5.67</v>
      </c>
      <c r="Q35" s="7">
        <v>3550</v>
      </c>
      <c r="R35" s="7">
        <v>627</v>
      </c>
    </row>
    <row r="36" spans="2:18" ht="15" customHeight="1">
      <c r="B36" t="s">
        <v>37</v>
      </c>
      <c r="C36" t="s">
        <v>38</v>
      </c>
      <c r="D36" s="6">
        <v>0</v>
      </c>
      <c r="E36" s="7">
        <v>0</v>
      </c>
      <c r="F36" s="8" t="s">
        <v>15</v>
      </c>
      <c r="H36" s="6">
        <v>0</v>
      </c>
      <c r="I36" s="7">
        <v>0</v>
      </c>
      <c r="J36" s="8" t="s">
        <v>15</v>
      </c>
      <c r="L36" s="8" t="s">
        <v>15</v>
      </c>
      <c r="M36" s="8" t="s">
        <v>15</v>
      </c>
      <c r="N36" s="8" t="s">
        <v>15</v>
      </c>
      <c r="P36" s="6">
        <v>0</v>
      </c>
      <c r="Q36" s="7">
        <v>108</v>
      </c>
      <c r="R36" s="8" t="s">
        <v>15</v>
      </c>
    </row>
    <row r="37" spans="3:18" ht="15" customHeight="1">
      <c r="C37" t="s">
        <v>39</v>
      </c>
      <c r="D37" s="6">
        <v>1.95</v>
      </c>
      <c r="E37" s="7">
        <v>1020</v>
      </c>
      <c r="F37" s="7">
        <v>523</v>
      </c>
      <c r="H37" s="6">
        <v>2.55</v>
      </c>
      <c r="I37" s="7">
        <v>1544</v>
      </c>
      <c r="J37" s="7">
        <v>605</v>
      </c>
      <c r="L37" s="6">
        <v>2.17</v>
      </c>
      <c r="M37" s="7">
        <v>1167</v>
      </c>
      <c r="N37" s="7">
        <v>539</v>
      </c>
      <c r="P37" s="6">
        <v>2.55</v>
      </c>
      <c r="Q37" s="7">
        <v>1548</v>
      </c>
      <c r="R37" s="7">
        <v>607</v>
      </c>
    </row>
    <row r="38" spans="3:18" ht="15" customHeight="1">
      <c r="C38" t="s">
        <v>40</v>
      </c>
      <c r="D38" s="6">
        <v>0</v>
      </c>
      <c r="E38" s="7">
        <v>0</v>
      </c>
      <c r="F38" s="8" t="s">
        <v>15</v>
      </c>
      <c r="H38" s="6">
        <v>0</v>
      </c>
      <c r="I38" s="7">
        <v>104</v>
      </c>
      <c r="J38" s="8" t="s">
        <v>15</v>
      </c>
      <c r="L38" s="8" t="s">
        <v>15</v>
      </c>
      <c r="M38" s="8" t="s">
        <v>15</v>
      </c>
      <c r="N38" s="8" t="s">
        <v>15</v>
      </c>
      <c r="P38" s="8" t="s">
        <v>15</v>
      </c>
      <c r="Q38" s="8" t="s">
        <v>15</v>
      </c>
      <c r="R38" s="8" t="s">
        <v>15</v>
      </c>
    </row>
    <row r="39" spans="3:18" ht="15" customHeight="1">
      <c r="C39" t="s">
        <v>41</v>
      </c>
      <c r="D39" s="6">
        <v>1.17</v>
      </c>
      <c r="E39" s="7">
        <v>735</v>
      </c>
      <c r="F39" s="7">
        <v>630</v>
      </c>
      <c r="H39" s="6">
        <v>4.39</v>
      </c>
      <c r="I39" s="7">
        <v>2149</v>
      </c>
      <c r="J39" s="7">
        <v>489</v>
      </c>
      <c r="L39" s="6">
        <v>3.1</v>
      </c>
      <c r="M39" s="7">
        <v>1861</v>
      </c>
      <c r="N39" s="7">
        <v>600</v>
      </c>
      <c r="P39" s="6">
        <v>3.58</v>
      </c>
      <c r="Q39" s="7">
        <v>1891</v>
      </c>
      <c r="R39" s="7">
        <v>529</v>
      </c>
    </row>
    <row r="40" spans="3:18" ht="15" customHeight="1">
      <c r="C40" t="s">
        <v>42</v>
      </c>
      <c r="D40" s="6">
        <v>0.51</v>
      </c>
      <c r="E40" s="7">
        <v>321</v>
      </c>
      <c r="F40" s="7">
        <v>624</v>
      </c>
      <c r="H40" s="6">
        <v>1.73</v>
      </c>
      <c r="I40" s="7">
        <v>907</v>
      </c>
      <c r="J40" s="7">
        <v>523</v>
      </c>
      <c r="L40" s="6">
        <v>1.1</v>
      </c>
      <c r="M40" s="7">
        <v>599</v>
      </c>
      <c r="N40" s="7">
        <v>544</v>
      </c>
      <c r="P40" s="6">
        <v>1.25</v>
      </c>
      <c r="Q40" s="7">
        <v>681</v>
      </c>
      <c r="R40" s="7">
        <v>546</v>
      </c>
    </row>
    <row r="41" spans="3:18" ht="15" customHeight="1">
      <c r="C41" t="s">
        <v>43</v>
      </c>
      <c r="D41" s="6">
        <v>2.33</v>
      </c>
      <c r="E41" s="7">
        <v>1640</v>
      </c>
      <c r="F41" s="7">
        <v>703</v>
      </c>
      <c r="H41" s="6">
        <v>4.3</v>
      </c>
      <c r="I41" s="7">
        <v>3481</v>
      </c>
      <c r="J41" s="7">
        <v>810</v>
      </c>
      <c r="L41" s="6">
        <v>4.13</v>
      </c>
      <c r="M41" s="7">
        <v>3402</v>
      </c>
      <c r="N41" s="7">
        <v>823</v>
      </c>
      <c r="P41" s="6">
        <v>4.3</v>
      </c>
      <c r="Q41" s="7">
        <v>3503</v>
      </c>
      <c r="R41" s="7">
        <v>815</v>
      </c>
    </row>
    <row r="42" spans="3:18" ht="15" customHeight="1">
      <c r="C42" t="s">
        <v>44</v>
      </c>
      <c r="D42" s="6">
        <v>0.27</v>
      </c>
      <c r="E42" s="7">
        <v>66</v>
      </c>
      <c r="F42" s="7">
        <v>247</v>
      </c>
      <c r="H42" s="6">
        <v>0.27</v>
      </c>
      <c r="I42" s="7">
        <v>48</v>
      </c>
      <c r="J42" s="7">
        <v>180</v>
      </c>
      <c r="L42" s="6">
        <v>0.07</v>
      </c>
      <c r="M42" s="7">
        <v>12</v>
      </c>
      <c r="N42" s="7">
        <v>180</v>
      </c>
      <c r="P42" s="6">
        <v>0.07</v>
      </c>
      <c r="Q42" s="7">
        <v>12</v>
      </c>
      <c r="R42" s="7">
        <v>180</v>
      </c>
    </row>
    <row r="43" spans="3:18" ht="15" customHeight="1">
      <c r="C43" t="s">
        <v>45</v>
      </c>
      <c r="D43" s="6">
        <v>0.6</v>
      </c>
      <c r="E43" s="7">
        <v>287</v>
      </c>
      <c r="F43" s="7">
        <v>478</v>
      </c>
      <c r="H43" s="6">
        <v>1.97</v>
      </c>
      <c r="I43" s="7">
        <v>1308</v>
      </c>
      <c r="J43" s="7">
        <v>665</v>
      </c>
      <c r="L43" s="6">
        <v>2.33</v>
      </c>
      <c r="M43" s="7">
        <v>1568</v>
      </c>
      <c r="N43" s="7">
        <v>672</v>
      </c>
      <c r="P43" s="6">
        <v>2.73</v>
      </c>
      <c r="Q43" s="7">
        <v>1730</v>
      </c>
      <c r="R43" s="7">
        <v>633</v>
      </c>
    </row>
    <row r="44" spans="3:18" ht="15" customHeight="1">
      <c r="C44" t="s">
        <v>46</v>
      </c>
      <c r="D44" s="6">
        <v>3.5</v>
      </c>
      <c r="E44" s="7">
        <v>2051</v>
      </c>
      <c r="F44" s="7">
        <v>586</v>
      </c>
      <c r="H44" s="6">
        <v>7.03</v>
      </c>
      <c r="I44" s="7">
        <v>4279</v>
      </c>
      <c r="J44" s="7">
        <v>608</v>
      </c>
      <c r="L44" s="6">
        <v>6.37</v>
      </c>
      <c r="M44" s="7">
        <v>3857</v>
      </c>
      <c r="N44" s="7">
        <v>606</v>
      </c>
      <c r="P44" s="6">
        <v>6.8</v>
      </c>
      <c r="Q44" s="7">
        <v>4504</v>
      </c>
      <c r="R44" s="7">
        <v>662</v>
      </c>
    </row>
    <row r="45" spans="2:18" ht="15" customHeight="1">
      <c r="B45" t="s">
        <v>35</v>
      </c>
      <c r="C45" t="s">
        <v>47</v>
      </c>
      <c r="D45" s="6">
        <v>2.62</v>
      </c>
      <c r="E45" s="7">
        <v>1419</v>
      </c>
      <c r="F45" s="7">
        <v>542</v>
      </c>
      <c r="H45" s="6">
        <v>3.98</v>
      </c>
      <c r="I45" s="7">
        <v>2106</v>
      </c>
      <c r="J45" s="7">
        <v>529</v>
      </c>
      <c r="L45" s="6">
        <v>3.77</v>
      </c>
      <c r="M45" s="7">
        <v>1837</v>
      </c>
      <c r="N45" s="7">
        <v>488</v>
      </c>
      <c r="P45" s="6">
        <v>3.77</v>
      </c>
      <c r="Q45" s="7">
        <v>1971</v>
      </c>
      <c r="R45" s="7">
        <v>523</v>
      </c>
    </row>
    <row r="46" spans="2:18" ht="15" customHeight="1">
      <c r="B46" t="s">
        <v>37</v>
      </c>
      <c r="C46" t="s">
        <v>48</v>
      </c>
      <c r="D46" s="6">
        <v>1.5</v>
      </c>
      <c r="E46" s="7">
        <v>1198</v>
      </c>
      <c r="F46" s="7">
        <v>799</v>
      </c>
      <c r="H46" s="6">
        <v>4.53</v>
      </c>
      <c r="I46" s="7">
        <v>2332</v>
      </c>
      <c r="J46" s="7">
        <v>514</v>
      </c>
      <c r="L46" s="6">
        <v>3.6</v>
      </c>
      <c r="M46" s="7">
        <v>1807</v>
      </c>
      <c r="N46" s="7">
        <v>502</v>
      </c>
      <c r="P46" s="6">
        <v>4.07</v>
      </c>
      <c r="Q46" s="7">
        <v>2237</v>
      </c>
      <c r="R46" s="7">
        <v>550</v>
      </c>
    </row>
    <row r="47" spans="2:18" ht="15" customHeight="1">
      <c r="B47" t="s">
        <v>135</v>
      </c>
      <c r="C47" t="s">
        <v>49</v>
      </c>
      <c r="D47" s="6">
        <v>2.7</v>
      </c>
      <c r="E47" s="7">
        <v>1474</v>
      </c>
      <c r="F47" s="7">
        <v>546</v>
      </c>
      <c r="H47" s="6">
        <v>4.95</v>
      </c>
      <c r="I47" s="7">
        <v>3361</v>
      </c>
      <c r="J47" s="7">
        <v>679</v>
      </c>
      <c r="L47" s="6">
        <v>4.4</v>
      </c>
      <c r="M47" s="7">
        <v>3162</v>
      </c>
      <c r="N47" s="7">
        <v>719</v>
      </c>
      <c r="P47" s="6">
        <v>5.02</v>
      </c>
      <c r="Q47" s="7">
        <v>3323</v>
      </c>
      <c r="R47" s="7">
        <v>662</v>
      </c>
    </row>
    <row r="48" spans="3:18" ht="15" customHeight="1">
      <c r="C48" t="s">
        <v>50</v>
      </c>
      <c r="D48" s="6">
        <v>0.47</v>
      </c>
      <c r="E48" s="7">
        <v>415</v>
      </c>
      <c r="F48" s="7">
        <v>891</v>
      </c>
      <c r="H48" s="6">
        <v>1.73</v>
      </c>
      <c r="I48" s="7">
        <v>1352</v>
      </c>
      <c r="J48" s="7">
        <v>780</v>
      </c>
      <c r="L48" s="6">
        <v>1.33</v>
      </c>
      <c r="M48" s="7">
        <v>1388</v>
      </c>
      <c r="N48" s="7">
        <v>1041</v>
      </c>
      <c r="P48" s="6">
        <v>1.87</v>
      </c>
      <c r="Q48" s="7">
        <v>1612</v>
      </c>
      <c r="R48" s="7">
        <v>863</v>
      </c>
    </row>
    <row r="49" spans="3:19" ht="15" customHeight="1">
      <c r="C49" t="s">
        <v>51</v>
      </c>
      <c r="D49" s="6">
        <v>1.68</v>
      </c>
      <c r="E49" s="7">
        <v>1054</v>
      </c>
      <c r="F49" s="7">
        <v>627</v>
      </c>
      <c r="H49" s="6">
        <v>0.4</v>
      </c>
      <c r="I49" s="7">
        <v>1322</v>
      </c>
      <c r="J49" s="7">
        <v>3305</v>
      </c>
      <c r="L49" s="6">
        <v>0.4</v>
      </c>
      <c r="M49" s="7">
        <v>1138</v>
      </c>
      <c r="N49" s="7">
        <v>2846</v>
      </c>
      <c r="P49" s="6">
        <v>0.37</v>
      </c>
      <c r="Q49" s="7">
        <v>1328</v>
      </c>
      <c r="R49" s="7">
        <v>3622</v>
      </c>
      <c r="S49" s="7"/>
    </row>
    <row r="50" spans="3:18" ht="15" customHeight="1">
      <c r="C50" t="s">
        <v>52</v>
      </c>
      <c r="D50" s="6">
        <v>1.3</v>
      </c>
      <c r="E50" s="7">
        <v>723</v>
      </c>
      <c r="F50" s="7">
        <v>556</v>
      </c>
      <c r="H50" s="6">
        <v>4.4</v>
      </c>
      <c r="I50" s="7">
        <v>2016</v>
      </c>
      <c r="J50" s="7">
        <v>458</v>
      </c>
      <c r="L50" s="6">
        <v>3.83</v>
      </c>
      <c r="M50" s="7">
        <v>2006</v>
      </c>
      <c r="N50" s="7">
        <v>523</v>
      </c>
      <c r="P50" s="6">
        <v>3.5</v>
      </c>
      <c r="Q50" s="7">
        <v>1920</v>
      </c>
      <c r="R50" s="7">
        <v>549</v>
      </c>
    </row>
    <row r="51" spans="3:18" ht="15" customHeight="1">
      <c r="C51" t="s">
        <v>53</v>
      </c>
      <c r="D51" s="6">
        <v>0.74</v>
      </c>
      <c r="E51" s="7">
        <v>251</v>
      </c>
      <c r="F51" s="7">
        <v>337</v>
      </c>
      <c r="H51" s="6">
        <v>2.5</v>
      </c>
      <c r="I51" s="7">
        <v>1009</v>
      </c>
      <c r="J51" s="7">
        <v>404</v>
      </c>
      <c r="L51" s="6">
        <v>2.64</v>
      </c>
      <c r="M51" s="7">
        <v>1275</v>
      </c>
      <c r="N51" s="7">
        <v>482</v>
      </c>
      <c r="P51" s="6">
        <v>2.13</v>
      </c>
      <c r="Q51" s="7">
        <v>973</v>
      </c>
      <c r="R51" s="7">
        <v>456</v>
      </c>
    </row>
    <row r="52" spans="3:18" ht="15" customHeight="1">
      <c r="C52" t="s">
        <v>54</v>
      </c>
      <c r="D52" s="6">
        <v>0.6</v>
      </c>
      <c r="E52" s="7">
        <v>374</v>
      </c>
      <c r="F52" s="7">
        <v>624</v>
      </c>
      <c r="H52" s="6">
        <v>0.9</v>
      </c>
      <c r="I52" s="7">
        <v>572</v>
      </c>
      <c r="J52" s="7">
        <v>636</v>
      </c>
      <c r="L52" s="6">
        <v>0.6</v>
      </c>
      <c r="M52" s="7">
        <v>392</v>
      </c>
      <c r="N52" s="7">
        <v>653</v>
      </c>
      <c r="P52" s="6">
        <v>1.35</v>
      </c>
      <c r="Q52" s="7">
        <v>620</v>
      </c>
      <c r="R52" s="7">
        <v>459</v>
      </c>
    </row>
    <row r="53" spans="3:18" ht="15" customHeight="1">
      <c r="C53" t="s">
        <v>16</v>
      </c>
      <c r="D53" s="6">
        <v>24.27</v>
      </c>
      <c r="E53" s="7">
        <v>14689</v>
      </c>
      <c r="F53" s="7">
        <v>605</v>
      </c>
      <c r="H53" s="6">
        <v>52.27</v>
      </c>
      <c r="I53" s="7">
        <v>31863</v>
      </c>
      <c r="J53" s="7">
        <v>610</v>
      </c>
      <c r="L53" s="6">
        <v>46.31</v>
      </c>
      <c r="M53" s="7">
        <v>29301</v>
      </c>
      <c r="N53" s="7">
        <v>633</v>
      </c>
      <c r="P53" s="6">
        <v>49.01</v>
      </c>
      <c r="Q53" s="7">
        <v>31512</v>
      </c>
      <c r="R53" s="7">
        <v>643</v>
      </c>
    </row>
    <row r="54" spans="4:18" ht="15" customHeight="1">
      <c r="D54" s="6"/>
      <c r="E54" s="7"/>
      <c r="F54" s="7"/>
      <c r="H54" s="6"/>
      <c r="I54" s="7"/>
      <c r="J54" s="7"/>
      <c r="L54" s="6"/>
      <c r="M54" s="7"/>
      <c r="N54" s="7"/>
      <c r="P54" s="6"/>
      <c r="Q54" s="7"/>
      <c r="R54" s="7"/>
    </row>
    <row r="55" spans="2:18" ht="15" customHeight="1">
      <c r="B55" t="s">
        <v>55</v>
      </c>
      <c r="C55" t="s">
        <v>56</v>
      </c>
      <c r="D55" s="6">
        <v>0.18</v>
      </c>
      <c r="E55" s="7">
        <v>148</v>
      </c>
      <c r="F55" s="7">
        <v>808</v>
      </c>
      <c r="H55" s="6">
        <v>0.11</v>
      </c>
      <c r="I55" s="7">
        <v>62</v>
      </c>
      <c r="J55" s="7">
        <v>556</v>
      </c>
      <c r="L55" s="6">
        <v>0.11</v>
      </c>
      <c r="M55" s="7">
        <v>77</v>
      </c>
      <c r="N55" s="7">
        <v>694</v>
      </c>
      <c r="P55" s="6">
        <v>0.11</v>
      </c>
      <c r="Q55" s="7">
        <v>34</v>
      </c>
      <c r="R55" s="7">
        <v>306</v>
      </c>
    </row>
    <row r="56" spans="2:18" ht="15" customHeight="1">
      <c r="B56" t="s">
        <v>57</v>
      </c>
      <c r="C56" t="s">
        <v>58</v>
      </c>
      <c r="D56" s="6">
        <v>2.58</v>
      </c>
      <c r="E56" s="7">
        <v>1652</v>
      </c>
      <c r="F56" s="7">
        <v>640</v>
      </c>
      <c r="H56" s="6">
        <v>6.2</v>
      </c>
      <c r="I56" s="7">
        <v>2818</v>
      </c>
      <c r="J56" s="7">
        <v>455</v>
      </c>
      <c r="L56" s="6">
        <v>6.07</v>
      </c>
      <c r="M56" s="7">
        <v>2849</v>
      </c>
      <c r="N56" s="7">
        <v>469</v>
      </c>
      <c r="P56" s="6">
        <v>6.34</v>
      </c>
      <c r="Q56" s="7">
        <v>2913</v>
      </c>
      <c r="R56" s="7">
        <v>460</v>
      </c>
    </row>
    <row r="57" spans="3:18" ht="15" customHeight="1">
      <c r="C57" t="s">
        <v>59</v>
      </c>
      <c r="D57" s="6">
        <v>11.96</v>
      </c>
      <c r="E57" s="7">
        <v>8211</v>
      </c>
      <c r="F57" s="7">
        <v>687</v>
      </c>
      <c r="H57" s="6">
        <v>24.06</v>
      </c>
      <c r="I57" s="7">
        <v>12185</v>
      </c>
      <c r="J57" s="7">
        <v>506</v>
      </c>
      <c r="L57" s="6">
        <v>20.6</v>
      </c>
      <c r="M57" s="7">
        <v>9343</v>
      </c>
      <c r="N57" s="7">
        <v>453</v>
      </c>
      <c r="P57" s="6">
        <v>20.27</v>
      </c>
      <c r="Q57" s="7">
        <v>9535</v>
      </c>
      <c r="R57" s="7">
        <v>471</v>
      </c>
    </row>
    <row r="58" spans="3:18" ht="15" customHeight="1">
      <c r="C58" t="s">
        <v>60</v>
      </c>
      <c r="D58" s="6">
        <v>1.51</v>
      </c>
      <c r="E58" s="7">
        <v>895</v>
      </c>
      <c r="F58" s="7">
        <v>592</v>
      </c>
      <c r="H58" s="6">
        <v>4.38</v>
      </c>
      <c r="I58" s="7">
        <v>1889</v>
      </c>
      <c r="J58" s="7">
        <v>432</v>
      </c>
      <c r="L58" s="6">
        <v>4.22</v>
      </c>
      <c r="M58" s="7">
        <v>1771</v>
      </c>
      <c r="N58" s="7">
        <v>419</v>
      </c>
      <c r="P58" s="6">
        <v>3.2</v>
      </c>
      <c r="Q58" s="7">
        <v>1652</v>
      </c>
      <c r="R58" s="7">
        <v>516</v>
      </c>
    </row>
    <row r="59" spans="3:18" ht="15" customHeight="1">
      <c r="C59" t="s">
        <v>61</v>
      </c>
      <c r="D59" s="6">
        <v>3.84</v>
      </c>
      <c r="E59" s="7">
        <v>3348</v>
      </c>
      <c r="F59" s="7">
        <v>871</v>
      </c>
      <c r="H59" s="6">
        <v>6.47</v>
      </c>
      <c r="I59" s="7">
        <v>3740</v>
      </c>
      <c r="J59" s="7">
        <v>578</v>
      </c>
      <c r="L59" s="6">
        <v>5.12</v>
      </c>
      <c r="M59" s="7">
        <v>2972</v>
      </c>
      <c r="N59" s="7">
        <v>580</v>
      </c>
      <c r="P59" s="6">
        <v>5</v>
      </c>
      <c r="Q59" s="7">
        <v>2840</v>
      </c>
      <c r="R59" s="7">
        <v>568</v>
      </c>
    </row>
    <row r="60" spans="3:18" ht="15" customHeight="1">
      <c r="C60" t="s">
        <v>62</v>
      </c>
      <c r="D60" s="6">
        <v>0</v>
      </c>
      <c r="E60" s="7">
        <v>0</v>
      </c>
      <c r="F60" s="8" t="s">
        <v>15</v>
      </c>
      <c r="H60" s="6">
        <v>4.11</v>
      </c>
      <c r="I60" s="7">
        <v>577</v>
      </c>
      <c r="J60" s="7">
        <v>140</v>
      </c>
      <c r="L60" s="6">
        <v>0.24</v>
      </c>
      <c r="M60" s="7">
        <v>0</v>
      </c>
      <c r="N60" s="7">
        <v>0</v>
      </c>
      <c r="P60" s="8" t="s">
        <v>15</v>
      </c>
      <c r="Q60" s="8" t="s">
        <v>15</v>
      </c>
      <c r="R60" s="8" t="s">
        <v>15</v>
      </c>
    </row>
    <row r="61" spans="3:18" ht="15" customHeight="1">
      <c r="C61" t="s">
        <v>16</v>
      </c>
      <c r="D61" s="6">
        <v>20.08</v>
      </c>
      <c r="E61" s="7">
        <v>14255</v>
      </c>
      <c r="F61" s="7">
        <v>710</v>
      </c>
      <c r="H61" s="6">
        <v>45.32</v>
      </c>
      <c r="I61" s="7">
        <v>21271</v>
      </c>
      <c r="J61" s="7">
        <v>469</v>
      </c>
      <c r="L61" s="6">
        <v>36.37</v>
      </c>
      <c r="M61" s="7">
        <v>17013</v>
      </c>
      <c r="N61" s="7">
        <v>468</v>
      </c>
      <c r="P61" s="6">
        <v>34.92</v>
      </c>
      <c r="Q61" s="7">
        <v>16974</v>
      </c>
      <c r="R61" s="7">
        <v>486</v>
      </c>
    </row>
    <row r="62" spans="4:18" ht="15" customHeight="1">
      <c r="D62" s="6"/>
      <c r="E62" s="7"/>
      <c r="F62" s="7"/>
      <c r="H62" s="6"/>
      <c r="I62" s="7"/>
      <c r="J62" s="7"/>
      <c r="L62" s="6"/>
      <c r="M62" s="7"/>
      <c r="N62" s="7"/>
      <c r="P62" s="6"/>
      <c r="Q62" s="7"/>
      <c r="R62" s="7"/>
    </row>
    <row r="63" spans="2:18" ht="15" customHeight="1">
      <c r="B63" t="s">
        <v>63</v>
      </c>
      <c r="C63" t="s">
        <v>64</v>
      </c>
      <c r="D63" s="6">
        <v>0.22649999999999998</v>
      </c>
      <c r="E63" s="7">
        <v>197</v>
      </c>
      <c r="F63" s="8">
        <v>868</v>
      </c>
      <c r="H63" s="6">
        <v>5.145</v>
      </c>
      <c r="I63" s="7">
        <v>4152</v>
      </c>
      <c r="J63" s="8">
        <v>806.9970845481049</v>
      </c>
      <c r="L63" s="6">
        <v>3.8772</v>
      </c>
      <c r="M63" s="7">
        <v>3129</v>
      </c>
      <c r="N63" s="8">
        <v>807.0256886412875</v>
      </c>
      <c r="P63" s="6">
        <v>0.6222</v>
      </c>
      <c r="Q63" s="7">
        <v>502</v>
      </c>
      <c r="R63" s="8">
        <v>806.8145290903246</v>
      </c>
    </row>
    <row r="64" spans="2:18" ht="15" customHeight="1">
      <c r="B64" t="s">
        <v>65</v>
      </c>
      <c r="C64" t="s">
        <v>16</v>
      </c>
      <c r="D64" s="6">
        <v>0.22649999999999998</v>
      </c>
      <c r="E64" s="7">
        <v>197</v>
      </c>
      <c r="F64" s="8">
        <v>868</v>
      </c>
      <c r="H64" s="6">
        <v>5.145</v>
      </c>
      <c r="I64" s="7">
        <v>4152</v>
      </c>
      <c r="J64" s="7">
        <v>806.9970845481049</v>
      </c>
      <c r="L64" s="6">
        <v>3.8772</v>
      </c>
      <c r="M64" s="7">
        <v>3129</v>
      </c>
      <c r="N64" s="7">
        <v>807.0256886412875</v>
      </c>
      <c r="P64" s="6">
        <v>0.6222</v>
      </c>
      <c r="Q64" s="7">
        <v>502</v>
      </c>
      <c r="R64" s="8">
        <v>806.8145290903246</v>
      </c>
    </row>
    <row r="65" spans="4:18" ht="15" customHeight="1">
      <c r="D65" s="6"/>
      <c r="E65" s="7"/>
      <c r="F65" s="7"/>
      <c r="H65" s="6"/>
      <c r="I65" s="7"/>
      <c r="J65" s="7"/>
      <c r="L65" s="6"/>
      <c r="M65" s="7"/>
      <c r="N65" s="7"/>
      <c r="P65" s="6"/>
      <c r="Q65" s="7"/>
      <c r="R65" s="7"/>
    </row>
    <row r="66" spans="2:18" ht="15" customHeight="1">
      <c r="B66" t="s">
        <v>66</v>
      </c>
      <c r="C66" t="s">
        <v>67</v>
      </c>
      <c r="D66" s="6"/>
      <c r="E66" s="7"/>
      <c r="F66" s="7"/>
      <c r="H66" s="6">
        <v>0.37</v>
      </c>
      <c r="I66" s="7"/>
      <c r="J66" s="7"/>
      <c r="L66" s="6">
        <v>0.37</v>
      </c>
      <c r="M66" s="7"/>
      <c r="N66" s="7"/>
      <c r="P66" s="6">
        <v>0.37</v>
      </c>
      <c r="Q66" s="7"/>
      <c r="R66" s="7"/>
    </row>
    <row r="67" spans="3:18" ht="15" customHeight="1">
      <c r="C67" t="s">
        <v>68</v>
      </c>
      <c r="D67" s="6"/>
      <c r="E67" s="7"/>
      <c r="F67" s="7"/>
      <c r="H67" s="6">
        <v>0.45</v>
      </c>
      <c r="I67" s="7"/>
      <c r="J67" s="7"/>
      <c r="L67" s="6">
        <v>1.13</v>
      </c>
      <c r="M67" s="7"/>
      <c r="N67" s="7"/>
      <c r="P67" s="6">
        <v>1.43</v>
      </c>
      <c r="Q67" s="7"/>
      <c r="R67" s="7"/>
    </row>
    <row r="68" spans="3:19" ht="15" customHeight="1">
      <c r="C68" t="s">
        <v>69</v>
      </c>
      <c r="D68" s="6"/>
      <c r="E68" s="7"/>
      <c r="F68" s="7"/>
      <c r="H68" s="6"/>
      <c r="I68" s="7"/>
      <c r="J68" s="7"/>
      <c r="L68" s="6"/>
      <c r="M68" s="7"/>
      <c r="N68" s="7"/>
      <c r="P68" s="6"/>
      <c r="Q68" s="7"/>
      <c r="R68" s="7"/>
      <c r="S68" s="7"/>
    </row>
    <row r="69" spans="3:19" ht="15" customHeight="1">
      <c r="C69" t="s">
        <v>70</v>
      </c>
      <c r="D69" s="6"/>
      <c r="E69" s="7"/>
      <c r="F69" s="7"/>
      <c r="H69" s="6"/>
      <c r="I69" s="7"/>
      <c r="J69" s="7"/>
      <c r="L69" s="6"/>
      <c r="M69" s="7"/>
      <c r="N69" s="7"/>
      <c r="P69" s="6"/>
      <c r="Q69" s="7"/>
      <c r="R69" s="7"/>
      <c r="S69" s="7"/>
    </row>
    <row r="70" spans="3:19" ht="15" customHeight="1">
      <c r="C70" t="s">
        <v>71</v>
      </c>
      <c r="D70" s="6"/>
      <c r="E70" s="7"/>
      <c r="F70" s="7"/>
      <c r="H70" s="6"/>
      <c r="I70" s="7"/>
      <c r="J70" s="7"/>
      <c r="L70" s="6"/>
      <c r="M70" s="7"/>
      <c r="N70" s="7"/>
      <c r="P70" s="6"/>
      <c r="Q70" s="7"/>
      <c r="R70" s="7"/>
      <c r="S70" s="7"/>
    </row>
    <row r="71" spans="3:19" ht="15" customHeight="1">
      <c r="C71" t="s">
        <v>72</v>
      </c>
      <c r="D71" s="6"/>
      <c r="E71" s="7"/>
      <c r="F71" s="7"/>
      <c r="H71" s="6"/>
      <c r="I71" s="7"/>
      <c r="J71" s="7"/>
      <c r="L71" s="6">
        <v>0.38</v>
      </c>
      <c r="M71" s="7"/>
      <c r="N71" s="7"/>
      <c r="P71" s="6">
        <v>0.38</v>
      </c>
      <c r="Q71" s="7"/>
      <c r="R71" s="7"/>
      <c r="S71" s="7"/>
    </row>
    <row r="72" spans="3:18" ht="15" customHeight="1">
      <c r="C72" t="s">
        <v>73</v>
      </c>
      <c r="D72" s="6"/>
      <c r="E72" s="7"/>
      <c r="F72" s="7"/>
      <c r="H72" s="6">
        <v>0.33</v>
      </c>
      <c r="I72" s="7"/>
      <c r="J72" s="7"/>
      <c r="L72" s="6">
        <v>0.33</v>
      </c>
      <c r="M72" s="7"/>
      <c r="N72" s="7"/>
      <c r="P72" s="6"/>
      <c r="Q72" s="7"/>
      <c r="R72" s="7"/>
    </row>
    <row r="73" spans="3:18" ht="15" customHeight="1">
      <c r="C73" t="s">
        <v>16</v>
      </c>
      <c r="D73" s="6"/>
      <c r="E73" s="7"/>
      <c r="F73" s="7"/>
      <c r="H73" s="6">
        <v>1.16</v>
      </c>
      <c r="I73" s="7"/>
      <c r="J73" s="7"/>
      <c r="L73" s="6">
        <v>2.21</v>
      </c>
      <c r="M73" s="7"/>
      <c r="N73" s="7"/>
      <c r="P73" s="6">
        <v>2.17</v>
      </c>
      <c r="Q73" s="7"/>
      <c r="R73" s="7"/>
    </row>
    <row r="74" spans="4:18" ht="15" customHeight="1">
      <c r="D74" s="6"/>
      <c r="E74" s="7"/>
      <c r="F74" s="7"/>
      <c r="H74" s="6"/>
      <c r="I74" s="7"/>
      <c r="J74" s="7"/>
      <c r="L74" s="6"/>
      <c r="M74" s="7"/>
      <c r="N74" s="7"/>
      <c r="P74" s="6"/>
      <c r="Q74" s="7"/>
      <c r="R74" s="7"/>
    </row>
    <row r="75" spans="2:18" ht="15" customHeight="1">
      <c r="B75" t="s">
        <v>74</v>
      </c>
      <c r="C75" t="s">
        <v>75</v>
      </c>
      <c r="D75" s="6">
        <v>3.1</v>
      </c>
      <c r="E75" s="7">
        <v>1330</v>
      </c>
      <c r="F75" s="7">
        <v>429</v>
      </c>
      <c r="H75" s="6">
        <v>8.58</v>
      </c>
      <c r="I75" s="7">
        <v>4102</v>
      </c>
      <c r="J75" s="7">
        <v>478</v>
      </c>
      <c r="L75" s="6">
        <v>9.38</v>
      </c>
      <c r="M75" s="7">
        <v>4248</v>
      </c>
      <c r="N75" s="7">
        <v>453</v>
      </c>
      <c r="P75" s="6">
        <v>7.59</v>
      </c>
      <c r="Q75" s="7">
        <v>3578</v>
      </c>
      <c r="R75" s="7">
        <v>471</v>
      </c>
    </row>
    <row r="76" spans="2:18" ht="15" customHeight="1">
      <c r="B76" t="s">
        <v>76</v>
      </c>
      <c r="C76" t="s">
        <v>77</v>
      </c>
      <c r="D76" s="6">
        <v>5.18</v>
      </c>
      <c r="E76" s="7">
        <v>2264</v>
      </c>
      <c r="F76" s="7">
        <v>437</v>
      </c>
      <c r="H76" s="6">
        <v>8.36</v>
      </c>
      <c r="I76" s="7">
        <v>3049</v>
      </c>
      <c r="J76" s="7">
        <v>365</v>
      </c>
      <c r="L76" s="6">
        <v>7.88</v>
      </c>
      <c r="M76" s="7">
        <v>3192</v>
      </c>
      <c r="N76" s="7">
        <v>405</v>
      </c>
      <c r="P76" s="6">
        <v>6.73</v>
      </c>
      <c r="Q76" s="7">
        <v>2879</v>
      </c>
      <c r="R76" s="7">
        <v>428</v>
      </c>
    </row>
    <row r="77" spans="3:18" ht="15" customHeight="1">
      <c r="C77" t="s">
        <v>78</v>
      </c>
      <c r="D77" s="6">
        <v>0.31</v>
      </c>
      <c r="E77" s="7">
        <v>149</v>
      </c>
      <c r="F77" s="7">
        <v>479</v>
      </c>
      <c r="H77" s="6">
        <v>1.31</v>
      </c>
      <c r="I77" s="7">
        <v>492</v>
      </c>
      <c r="J77" s="7">
        <v>375</v>
      </c>
      <c r="L77" s="6">
        <v>1.07</v>
      </c>
      <c r="M77" s="7">
        <v>448</v>
      </c>
      <c r="N77" s="7">
        <v>420</v>
      </c>
      <c r="P77" s="6">
        <v>1.07</v>
      </c>
      <c r="Q77" s="7">
        <v>424</v>
      </c>
      <c r="R77" s="7">
        <v>398</v>
      </c>
    </row>
    <row r="78" spans="3:19" ht="15" customHeight="1">
      <c r="C78" t="s">
        <v>79</v>
      </c>
      <c r="D78" s="6">
        <v>0.27</v>
      </c>
      <c r="E78" s="7">
        <v>294</v>
      </c>
      <c r="F78" s="7">
        <v>1103</v>
      </c>
      <c r="H78" s="6">
        <v>0</v>
      </c>
      <c r="I78" s="7">
        <v>210</v>
      </c>
      <c r="J78" s="8" t="s">
        <v>15</v>
      </c>
      <c r="L78" s="6">
        <v>1.64</v>
      </c>
      <c r="M78" s="7">
        <v>469</v>
      </c>
      <c r="N78" s="7">
        <v>285</v>
      </c>
      <c r="P78" s="6">
        <v>0.2</v>
      </c>
      <c r="Q78" s="7">
        <v>535</v>
      </c>
      <c r="R78" s="7">
        <v>2676</v>
      </c>
      <c r="S78" s="7"/>
    </row>
    <row r="79" spans="3:18" ht="15" customHeight="1">
      <c r="C79" t="s">
        <v>80</v>
      </c>
      <c r="D79" s="6">
        <v>0</v>
      </c>
      <c r="E79" s="7">
        <v>0</v>
      </c>
      <c r="F79" s="8" t="s">
        <v>15</v>
      </c>
      <c r="H79" s="6">
        <v>4.51</v>
      </c>
      <c r="I79" s="7">
        <v>1621</v>
      </c>
      <c r="J79" s="7">
        <v>360</v>
      </c>
      <c r="L79" s="6">
        <v>3.92</v>
      </c>
      <c r="M79" s="7">
        <v>1313</v>
      </c>
      <c r="N79" s="7">
        <v>335</v>
      </c>
      <c r="P79" s="6">
        <v>4</v>
      </c>
      <c r="Q79" s="7">
        <v>1259</v>
      </c>
      <c r="R79" s="7">
        <v>315</v>
      </c>
    </row>
    <row r="80" spans="3:18" ht="15" customHeight="1">
      <c r="C80" t="s">
        <v>81</v>
      </c>
      <c r="D80" s="6">
        <v>5.6</v>
      </c>
      <c r="E80" s="7">
        <v>3234</v>
      </c>
      <c r="F80" s="7">
        <v>577</v>
      </c>
      <c r="H80" s="6">
        <v>11.57</v>
      </c>
      <c r="I80" s="7">
        <v>5349</v>
      </c>
      <c r="J80" s="7">
        <v>462</v>
      </c>
      <c r="L80" s="6">
        <v>9.52</v>
      </c>
      <c r="M80" s="7">
        <v>5930</v>
      </c>
      <c r="N80" s="7">
        <v>623</v>
      </c>
      <c r="P80" s="6">
        <v>8.02</v>
      </c>
      <c r="Q80" s="7">
        <v>4793</v>
      </c>
      <c r="R80" s="7">
        <v>598</v>
      </c>
    </row>
    <row r="81" spans="3:18" ht="15" customHeight="1">
      <c r="C81" t="s">
        <v>82</v>
      </c>
      <c r="D81" s="6">
        <v>0.88</v>
      </c>
      <c r="E81" s="7">
        <v>481</v>
      </c>
      <c r="F81" s="7">
        <v>549</v>
      </c>
      <c r="H81" s="6">
        <v>3.02</v>
      </c>
      <c r="I81" s="7">
        <v>2258</v>
      </c>
      <c r="J81" s="7">
        <v>747</v>
      </c>
      <c r="L81" s="6">
        <v>2.02</v>
      </c>
      <c r="M81" s="7">
        <v>1517</v>
      </c>
      <c r="N81" s="7">
        <v>750</v>
      </c>
      <c r="P81" s="6">
        <v>2.16</v>
      </c>
      <c r="Q81" s="7">
        <v>862</v>
      </c>
      <c r="R81" s="7">
        <v>400</v>
      </c>
    </row>
    <row r="82" spans="3:18" ht="15" customHeight="1">
      <c r="C82" t="s">
        <v>83</v>
      </c>
      <c r="D82" s="6">
        <v>5.8</v>
      </c>
      <c r="E82" s="7">
        <v>10681</v>
      </c>
      <c r="F82" s="7">
        <v>1841</v>
      </c>
      <c r="H82" s="6">
        <v>8.87</v>
      </c>
      <c r="I82" s="7">
        <v>10571</v>
      </c>
      <c r="J82" s="7">
        <v>1191</v>
      </c>
      <c r="L82" s="6">
        <v>9.51</v>
      </c>
      <c r="M82" s="7">
        <v>9627</v>
      </c>
      <c r="N82" s="7">
        <v>1012</v>
      </c>
      <c r="P82" s="6">
        <v>7.85</v>
      </c>
      <c r="Q82" s="7">
        <v>5706</v>
      </c>
      <c r="R82" s="7">
        <v>727</v>
      </c>
    </row>
    <row r="83" spans="3:18" ht="15" customHeight="1">
      <c r="C83" t="s">
        <v>84</v>
      </c>
      <c r="D83" s="6">
        <v>2.31</v>
      </c>
      <c r="E83" s="7">
        <v>1104</v>
      </c>
      <c r="F83" s="7">
        <v>479</v>
      </c>
      <c r="H83" s="6">
        <v>4.24</v>
      </c>
      <c r="I83" s="7">
        <v>1869</v>
      </c>
      <c r="J83" s="7">
        <v>441</v>
      </c>
      <c r="L83" s="6">
        <v>4.83</v>
      </c>
      <c r="M83" s="7">
        <v>2161</v>
      </c>
      <c r="N83" s="7">
        <v>448</v>
      </c>
      <c r="P83" s="6">
        <v>4.15</v>
      </c>
      <c r="Q83" s="7">
        <v>1900</v>
      </c>
      <c r="R83" s="7">
        <v>457</v>
      </c>
    </row>
    <row r="84" spans="3:18" ht="15" customHeight="1">
      <c r="C84" t="s">
        <v>85</v>
      </c>
      <c r="D84" s="6">
        <v>0.83</v>
      </c>
      <c r="E84" s="7">
        <v>360</v>
      </c>
      <c r="F84" s="7">
        <v>433</v>
      </c>
      <c r="H84" s="6">
        <v>0.98</v>
      </c>
      <c r="I84" s="7">
        <v>563</v>
      </c>
      <c r="J84" s="7">
        <v>573</v>
      </c>
      <c r="L84" s="6">
        <v>0.98</v>
      </c>
      <c r="M84" s="7">
        <v>510</v>
      </c>
      <c r="N84" s="7">
        <v>519</v>
      </c>
      <c r="P84" s="6">
        <v>0.98</v>
      </c>
      <c r="Q84" s="7">
        <v>468</v>
      </c>
      <c r="R84" s="7">
        <v>479</v>
      </c>
    </row>
    <row r="85" spans="3:18" ht="15" customHeight="1">
      <c r="C85" t="s">
        <v>86</v>
      </c>
      <c r="D85" s="6">
        <v>2.33</v>
      </c>
      <c r="E85" s="7">
        <v>974</v>
      </c>
      <c r="F85" s="7">
        <v>417</v>
      </c>
      <c r="H85" s="6">
        <v>6.67</v>
      </c>
      <c r="I85" s="7">
        <v>2403</v>
      </c>
      <c r="J85" s="7">
        <v>361</v>
      </c>
      <c r="L85" s="6">
        <v>6.23</v>
      </c>
      <c r="M85" s="7">
        <v>2522</v>
      </c>
      <c r="N85" s="7">
        <v>405</v>
      </c>
      <c r="P85" s="6">
        <v>4.97</v>
      </c>
      <c r="Q85" s="7">
        <v>2344</v>
      </c>
      <c r="R85" s="7">
        <v>472</v>
      </c>
    </row>
    <row r="86" spans="3:18" ht="15" customHeight="1">
      <c r="C86" t="s">
        <v>16</v>
      </c>
      <c r="D86" s="6">
        <v>26.61</v>
      </c>
      <c r="E86" s="7">
        <v>20870</v>
      </c>
      <c r="F86" s="7">
        <v>784</v>
      </c>
      <c r="H86" s="6">
        <v>58.11</v>
      </c>
      <c r="I86" s="7">
        <v>32486</v>
      </c>
      <c r="J86" s="7">
        <v>559</v>
      </c>
      <c r="L86" s="6">
        <v>56.98</v>
      </c>
      <c r="M86" s="7">
        <v>31938</v>
      </c>
      <c r="N86" s="7">
        <v>561</v>
      </c>
      <c r="P86" s="6">
        <v>47.71</v>
      </c>
      <c r="Q86" s="7">
        <v>24747</v>
      </c>
      <c r="R86" s="7">
        <v>519</v>
      </c>
    </row>
    <row r="87" spans="4:18" ht="15" customHeight="1">
      <c r="D87" s="6"/>
      <c r="E87" s="7"/>
      <c r="F87" s="7"/>
      <c r="H87" s="6"/>
      <c r="I87" s="7"/>
      <c r="J87" s="7"/>
      <c r="L87" s="6"/>
      <c r="M87" s="7"/>
      <c r="N87" s="7"/>
      <c r="P87" s="6"/>
      <c r="Q87" s="7"/>
      <c r="R87" s="7"/>
    </row>
    <row r="88" spans="2:18" ht="15" customHeight="1">
      <c r="B88" t="s">
        <v>87</v>
      </c>
      <c r="C88" t="s">
        <v>88</v>
      </c>
      <c r="D88" s="6">
        <v>0.8</v>
      </c>
      <c r="E88" s="7">
        <v>339</v>
      </c>
      <c r="F88" s="7">
        <v>424</v>
      </c>
      <c r="H88" s="6">
        <v>2.26</v>
      </c>
      <c r="I88" s="7">
        <v>751</v>
      </c>
      <c r="J88" s="7">
        <v>333</v>
      </c>
      <c r="L88" s="6">
        <v>1.11</v>
      </c>
      <c r="M88" s="7">
        <v>437</v>
      </c>
      <c r="N88" s="7">
        <v>392</v>
      </c>
      <c r="P88" s="6">
        <v>0.91</v>
      </c>
      <c r="Q88" s="7">
        <v>357</v>
      </c>
      <c r="R88" s="7">
        <v>390</v>
      </c>
    </row>
    <row r="89" spans="3:18" ht="15" customHeight="1">
      <c r="C89" t="s">
        <v>89</v>
      </c>
      <c r="D89" s="6">
        <v>3.27</v>
      </c>
      <c r="E89" s="7">
        <v>740</v>
      </c>
      <c r="F89" s="7">
        <v>226</v>
      </c>
      <c r="H89" s="6">
        <v>3.24</v>
      </c>
      <c r="I89" s="7">
        <v>1601</v>
      </c>
      <c r="J89" s="7">
        <v>494</v>
      </c>
      <c r="L89" s="6">
        <v>1.71</v>
      </c>
      <c r="M89" s="7">
        <v>791</v>
      </c>
      <c r="N89" s="7">
        <v>464</v>
      </c>
      <c r="P89" s="6">
        <v>1.4</v>
      </c>
      <c r="Q89" s="7">
        <v>715</v>
      </c>
      <c r="R89" s="7">
        <v>510</v>
      </c>
    </row>
    <row r="90" spans="3:18" ht="15" customHeight="1">
      <c r="C90" t="s">
        <v>16</v>
      </c>
      <c r="D90" s="6">
        <v>4.07</v>
      </c>
      <c r="E90" s="7">
        <v>1079</v>
      </c>
      <c r="F90" s="7">
        <v>265</v>
      </c>
      <c r="H90" s="6">
        <v>5.5</v>
      </c>
      <c r="I90" s="7">
        <v>2352</v>
      </c>
      <c r="J90" s="7">
        <v>428</v>
      </c>
      <c r="L90" s="6">
        <v>2.82</v>
      </c>
      <c r="M90" s="7">
        <v>1228</v>
      </c>
      <c r="N90" s="7">
        <v>435</v>
      </c>
      <c r="P90" s="6">
        <v>2.32</v>
      </c>
      <c r="Q90" s="7">
        <v>1072</v>
      </c>
      <c r="R90" s="7">
        <v>463</v>
      </c>
    </row>
    <row r="91" spans="4:18" ht="15" customHeight="1">
      <c r="D91" s="6"/>
      <c r="E91" s="7"/>
      <c r="F91" s="7"/>
      <c r="H91" s="6"/>
      <c r="I91" s="7"/>
      <c r="J91" s="7"/>
      <c r="L91" s="6"/>
      <c r="M91" s="7"/>
      <c r="N91" s="7"/>
      <c r="P91" s="6"/>
      <c r="Q91" s="7"/>
      <c r="R91" s="7"/>
    </row>
    <row r="92" spans="2:18" ht="15" customHeight="1">
      <c r="B92" t="s">
        <v>90</v>
      </c>
      <c r="C92" t="s">
        <v>91</v>
      </c>
      <c r="D92" s="6">
        <v>0.75</v>
      </c>
      <c r="E92" s="7">
        <v>161</v>
      </c>
      <c r="F92" s="7">
        <v>215</v>
      </c>
      <c r="H92" s="6">
        <v>0.64</v>
      </c>
      <c r="I92" s="7">
        <v>349</v>
      </c>
      <c r="J92" s="7">
        <v>544</v>
      </c>
      <c r="L92" s="6">
        <v>0.75</v>
      </c>
      <c r="M92" s="7">
        <v>387</v>
      </c>
      <c r="N92" s="7">
        <v>518</v>
      </c>
      <c r="P92" s="6">
        <v>0.69</v>
      </c>
      <c r="Q92" s="7">
        <v>319</v>
      </c>
      <c r="R92" s="7">
        <v>459</v>
      </c>
    </row>
    <row r="93" spans="3:18" ht="15" customHeight="1">
      <c r="C93" t="s">
        <v>92</v>
      </c>
      <c r="D93" s="6">
        <v>1.54</v>
      </c>
      <c r="E93" s="7">
        <v>986</v>
      </c>
      <c r="F93" s="7">
        <v>642</v>
      </c>
      <c r="H93" s="6">
        <v>1.33</v>
      </c>
      <c r="I93" s="7">
        <v>786</v>
      </c>
      <c r="J93" s="7">
        <v>590</v>
      </c>
      <c r="L93" s="6">
        <v>1.67</v>
      </c>
      <c r="M93" s="7">
        <v>828</v>
      </c>
      <c r="N93" s="7">
        <v>497</v>
      </c>
      <c r="P93" s="6">
        <v>2.33</v>
      </c>
      <c r="Q93" s="7">
        <v>1227</v>
      </c>
      <c r="R93" s="7">
        <v>526</v>
      </c>
    </row>
    <row r="94" spans="3:18" ht="15" customHeight="1">
      <c r="C94" t="s">
        <v>93</v>
      </c>
      <c r="D94" s="6">
        <v>0.67</v>
      </c>
      <c r="E94" s="7">
        <v>314</v>
      </c>
      <c r="F94" s="7">
        <v>470</v>
      </c>
      <c r="H94" s="6">
        <v>0.97</v>
      </c>
      <c r="I94" s="7">
        <v>275</v>
      </c>
      <c r="J94" s="7">
        <v>285</v>
      </c>
      <c r="L94" s="6">
        <v>0.67</v>
      </c>
      <c r="M94" s="7">
        <v>261</v>
      </c>
      <c r="N94" s="7">
        <v>392</v>
      </c>
      <c r="P94" s="6">
        <v>0.67</v>
      </c>
      <c r="Q94" s="7">
        <v>191</v>
      </c>
      <c r="R94" s="7">
        <v>287</v>
      </c>
    </row>
    <row r="95" spans="3:18" ht="15" customHeight="1">
      <c r="C95" t="s">
        <v>94</v>
      </c>
      <c r="D95" s="6">
        <v>10.41</v>
      </c>
      <c r="E95" s="7">
        <v>3922</v>
      </c>
      <c r="F95" s="7">
        <v>377</v>
      </c>
      <c r="H95" s="6">
        <v>21.71</v>
      </c>
      <c r="I95" s="7">
        <v>9209</v>
      </c>
      <c r="J95" s="7">
        <v>424</v>
      </c>
      <c r="L95" s="6">
        <v>22.16</v>
      </c>
      <c r="M95" s="7">
        <v>8717</v>
      </c>
      <c r="N95" s="7">
        <v>393</v>
      </c>
      <c r="P95" s="6">
        <v>20.57</v>
      </c>
      <c r="Q95" s="7">
        <v>8122</v>
      </c>
      <c r="R95" s="7">
        <v>395</v>
      </c>
    </row>
    <row r="96" spans="3:18" ht="15" customHeight="1">
      <c r="C96" t="s">
        <v>95</v>
      </c>
      <c r="D96" s="6">
        <v>6.67</v>
      </c>
      <c r="E96" s="7">
        <v>2944</v>
      </c>
      <c r="F96" s="7">
        <v>442</v>
      </c>
      <c r="H96" s="6">
        <v>15.83</v>
      </c>
      <c r="I96" s="7">
        <v>8062</v>
      </c>
      <c r="J96" s="7">
        <v>509</v>
      </c>
      <c r="L96" s="6">
        <v>15.32</v>
      </c>
      <c r="M96" s="7">
        <v>7076</v>
      </c>
      <c r="N96" s="7">
        <v>462</v>
      </c>
      <c r="P96" s="6">
        <v>14.66</v>
      </c>
      <c r="Q96" s="7">
        <v>6950</v>
      </c>
      <c r="R96" s="7">
        <v>474</v>
      </c>
    </row>
    <row r="97" spans="3:18" ht="15" customHeight="1">
      <c r="C97" t="s">
        <v>96</v>
      </c>
      <c r="D97" s="6">
        <v>1</v>
      </c>
      <c r="E97" s="7">
        <v>727</v>
      </c>
      <c r="F97" s="7">
        <v>727</v>
      </c>
      <c r="H97" s="6">
        <v>2.54</v>
      </c>
      <c r="I97" s="7">
        <v>1267</v>
      </c>
      <c r="J97" s="7">
        <v>500</v>
      </c>
      <c r="L97" s="6">
        <v>2</v>
      </c>
      <c r="M97" s="7">
        <v>1032</v>
      </c>
      <c r="N97" s="7">
        <v>516</v>
      </c>
      <c r="P97" s="6">
        <v>2.33</v>
      </c>
      <c r="Q97" s="7">
        <v>1195</v>
      </c>
      <c r="R97" s="7">
        <v>512</v>
      </c>
    </row>
    <row r="98" spans="3:18" ht="15" customHeight="1">
      <c r="C98" t="s">
        <v>97</v>
      </c>
      <c r="D98" s="6">
        <v>0</v>
      </c>
      <c r="E98" s="7">
        <v>0</v>
      </c>
      <c r="F98" s="8" t="s">
        <v>15</v>
      </c>
      <c r="H98" s="6">
        <v>0.67</v>
      </c>
      <c r="I98" s="7">
        <v>397</v>
      </c>
      <c r="J98" s="7">
        <v>596</v>
      </c>
      <c r="L98" s="6">
        <v>0.67</v>
      </c>
      <c r="M98" s="7">
        <v>330</v>
      </c>
      <c r="N98" s="7">
        <v>494</v>
      </c>
      <c r="P98" s="6">
        <v>0.33</v>
      </c>
      <c r="Q98" s="7">
        <v>179</v>
      </c>
      <c r="R98" s="7">
        <v>538</v>
      </c>
    </row>
    <row r="99" spans="3:18" ht="15" customHeight="1">
      <c r="C99" t="s">
        <v>98</v>
      </c>
      <c r="D99" s="6">
        <v>0</v>
      </c>
      <c r="E99" s="7">
        <v>40</v>
      </c>
      <c r="F99" s="8" t="s">
        <v>15</v>
      </c>
      <c r="H99" s="6">
        <v>0.43</v>
      </c>
      <c r="I99" s="7">
        <v>344</v>
      </c>
      <c r="J99" s="7">
        <v>794</v>
      </c>
      <c r="L99" s="6">
        <v>0.3</v>
      </c>
      <c r="M99" s="7">
        <v>260</v>
      </c>
      <c r="N99" s="7">
        <v>867</v>
      </c>
      <c r="P99" s="6">
        <v>0.6</v>
      </c>
      <c r="Q99" s="7">
        <v>481</v>
      </c>
      <c r="R99" s="7">
        <v>802</v>
      </c>
    </row>
    <row r="100" spans="3:18" ht="15" customHeight="1">
      <c r="C100" t="s">
        <v>99</v>
      </c>
      <c r="D100" s="6">
        <v>0</v>
      </c>
      <c r="E100" s="7">
        <v>0</v>
      </c>
      <c r="F100" s="8" t="s">
        <v>15</v>
      </c>
      <c r="H100" s="6">
        <v>0.33</v>
      </c>
      <c r="I100" s="7">
        <v>249</v>
      </c>
      <c r="J100" s="7">
        <v>745</v>
      </c>
      <c r="L100" s="6">
        <v>0.33</v>
      </c>
      <c r="M100" s="7">
        <v>280</v>
      </c>
      <c r="N100" s="7">
        <v>839</v>
      </c>
      <c r="P100" s="6">
        <v>0.5</v>
      </c>
      <c r="Q100" s="7">
        <v>305</v>
      </c>
      <c r="R100" s="7">
        <v>609</v>
      </c>
    </row>
    <row r="101" spans="3:18" ht="15" customHeight="1">
      <c r="C101" t="s">
        <v>100</v>
      </c>
      <c r="D101" s="6">
        <v>1</v>
      </c>
      <c r="E101" s="7">
        <v>749</v>
      </c>
      <c r="F101" s="7">
        <v>749</v>
      </c>
      <c r="H101" s="6">
        <v>2.53</v>
      </c>
      <c r="I101" s="7">
        <v>1364</v>
      </c>
      <c r="J101" s="7">
        <v>539</v>
      </c>
      <c r="L101" s="6">
        <v>2.13</v>
      </c>
      <c r="M101" s="7">
        <v>1282</v>
      </c>
      <c r="N101" s="7">
        <v>601</v>
      </c>
      <c r="P101" s="6">
        <v>2.2</v>
      </c>
      <c r="Q101" s="7">
        <v>1309</v>
      </c>
      <c r="R101" s="7">
        <v>595</v>
      </c>
    </row>
    <row r="102" spans="3:18" ht="15" customHeight="1">
      <c r="C102" t="s">
        <v>101</v>
      </c>
      <c r="D102" s="6">
        <v>0.33</v>
      </c>
      <c r="E102" s="7">
        <v>77</v>
      </c>
      <c r="F102" s="7">
        <v>231</v>
      </c>
      <c r="H102" s="6">
        <v>0.33</v>
      </c>
      <c r="I102" s="7">
        <v>182</v>
      </c>
      <c r="J102" s="7">
        <v>546</v>
      </c>
      <c r="L102" s="6">
        <v>0.67</v>
      </c>
      <c r="M102" s="7">
        <v>301</v>
      </c>
      <c r="N102" s="7">
        <v>452</v>
      </c>
      <c r="P102" s="6">
        <v>0.33</v>
      </c>
      <c r="Q102" s="7">
        <v>147</v>
      </c>
      <c r="R102" s="7">
        <v>441</v>
      </c>
    </row>
    <row r="103" spans="3:18" ht="15" customHeight="1">
      <c r="C103" t="s">
        <v>90</v>
      </c>
      <c r="D103" s="6">
        <v>0.13</v>
      </c>
      <c r="E103" s="7">
        <v>81</v>
      </c>
      <c r="F103" s="7">
        <v>610</v>
      </c>
      <c r="H103" s="6">
        <v>0.37</v>
      </c>
      <c r="I103" s="7">
        <v>257</v>
      </c>
      <c r="J103" s="7">
        <v>702</v>
      </c>
      <c r="L103" s="6">
        <v>0.3</v>
      </c>
      <c r="M103" s="7">
        <v>28</v>
      </c>
      <c r="N103" s="7">
        <v>93</v>
      </c>
      <c r="P103" s="6">
        <v>0.1</v>
      </c>
      <c r="Q103" s="7">
        <v>22</v>
      </c>
      <c r="R103" s="7">
        <v>222</v>
      </c>
    </row>
    <row r="104" spans="3:18" ht="15" customHeight="1">
      <c r="C104" t="s">
        <v>102</v>
      </c>
      <c r="D104" s="6">
        <v>0.5</v>
      </c>
      <c r="E104" s="7">
        <v>275</v>
      </c>
      <c r="F104" s="7">
        <v>550</v>
      </c>
      <c r="H104" s="6">
        <v>0</v>
      </c>
      <c r="I104" s="7">
        <v>0</v>
      </c>
      <c r="J104" s="8" t="s">
        <v>15</v>
      </c>
      <c r="L104" s="8" t="s">
        <v>15</v>
      </c>
      <c r="M104" s="8" t="s">
        <v>15</v>
      </c>
      <c r="N104" s="8" t="s">
        <v>15</v>
      </c>
      <c r="P104" s="8" t="s">
        <v>15</v>
      </c>
      <c r="Q104" s="8" t="s">
        <v>15</v>
      </c>
      <c r="R104" s="8" t="s">
        <v>15</v>
      </c>
    </row>
    <row r="105" spans="3:18" ht="15" customHeight="1">
      <c r="C105" t="s">
        <v>103</v>
      </c>
      <c r="D105" s="6">
        <v>0</v>
      </c>
      <c r="E105" s="7">
        <v>0</v>
      </c>
      <c r="F105" s="8" t="s">
        <v>15</v>
      </c>
      <c r="H105" s="6">
        <v>0</v>
      </c>
      <c r="I105" s="7">
        <v>0</v>
      </c>
      <c r="J105" s="8" t="s">
        <v>15</v>
      </c>
      <c r="L105" s="6">
        <v>0</v>
      </c>
      <c r="M105" s="7">
        <v>68</v>
      </c>
      <c r="N105" s="8" t="s">
        <v>15</v>
      </c>
      <c r="P105" s="6">
        <v>0.3</v>
      </c>
      <c r="Q105" s="7">
        <v>76</v>
      </c>
      <c r="R105" s="7">
        <v>253</v>
      </c>
    </row>
    <row r="106" spans="3:18" ht="15" customHeight="1">
      <c r="C106" t="s">
        <v>104</v>
      </c>
      <c r="D106" s="6">
        <v>0</v>
      </c>
      <c r="E106" s="7">
        <v>1</v>
      </c>
      <c r="F106" s="8" t="s">
        <v>15</v>
      </c>
      <c r="H106" s="6">
        <v>0</v>
      </c>
      <c r="I106" s="7">
        <v>437</v>
      </c>
      <c r="J106" s="8" t="s">
        <v>15</v>
      </c>
      <c r="L106" s="6">
        <v>0</v>
      </c>
      <c r="M106" s="7">
        <v>67</v>
      </c>
      <c r="N106" s="8" t="s">
        <v>15</v>
      </c>
      <c r="P106" s="6">
        <v>0</v>
      </c>
      <c r="Q106" s="7">
        <v>497</v>
      </c>
      <c r="R106" s="8" t="s">
        <v>15</v>
      </c>
    </row>
    <row r="107" spans="3:18" ht="15" customHeight="1">
      <c r="C107" t="s">
        <v>105</v>
      </c>
      <c r="D107" s="6">
        <v>2.33</v>
      </c>
      <c r="E107" s="7">
        <v>1552</v>
      </c>
      <c r="F107" s="7">
        <v>665</v>
      </c>
      <c r="H107" s="6">
        <v>4.2</v>
      </c>
      <c r="I107" s="7">
        <v>2598</v>
      </c>
      <c r="J107" s="7">
        <v>618</v>
      </c>
      <c r="L107" s="6">
        <v>4.2</v>
      </c>
      <c r="M107" s="7">
        <v>2545</v>
      </c>
      <c r="N107" s="7">
        <v>606</v>
      </c>
      <c r="P107" s="6">
        <v>4.04</v>
      </c>
      <c r="Q107" s="7">
        <v>2191</v>
      </c>
      <c r="R107" s="7">
        <v>543</v>
      </c>
    </row>
    <row r="108" spans="3:18" ht="15" customHeight="1">
      <c r="C108" t="s">
        <v>106</v>
      </c>
      <c r="D108" s="6">
        <v>0</v>
      </c>
      <c r="E108" s="7">
        <v>2</v>
      </c>
      <c r="F108" s="8" t="s">
        <v>15</v>
      </c>
      <c r="H108" s="6">
        <v>0</v>
      </c>
      <c r="I108" s="7">
        <v>3</v>
      </c>
      <c r="J108" s="8" t="s">
        <v>15</v>
      </c>
      <c r="L108" s="6">
        <v>0</v>
      </c>
      <c r="M108" s="7">
        <v>7</v>
      </c>
      <c r="N108" s="8" t="s">
        <v>15</v>
      </c>
      <c r="P108" s="6">
        <v>0</v>
      </c>
      <c r="Q108" s="7">
        <v>13</v>
      </c>
      <c r="R108" s="8" t="s">
        <v>15</v>
      </c>
    </row>
    <row r="109" spans="3:18" ht="15" customHeight="1">
      <c r="C109" t="s">
        <v>16</v>
      </c>
      <c r="D109" s="6">
        <v>25.33</v>
      </c>
      <c r="E109" s="7">
        <v>11829</v>
      </c>
      <c r="F109" s="7">
        <v>467</v>
      </c>
      <c r="H109" s="6">
        <v>51.89</v>
      </c>
      <c r="I109" s="7">
        <v>25778</v>
      </c>
      <c r="J109" s="7">
        <v>497</v>
      </c>
      <c r="L109" s="6">
        <v>51.17</v>
      </c>
      <c r="M109" s="7">
        <v>23469</v>
      </c>
      <c r="N109" s="7">
        <v>459</v>
      </c>
      <c r="P109" s="6">
        <v>49.66</v>
      </c>
      <c r="Q109" s="7">
        <v>23224</v>
      </c>
      <c r="R109" s="7">
        <v>468</v>
      </c>
    </row>
    <row r="110" spans="4:18" ht="15" customHeight="1">
      <c r="D110" s="6"/>
      <c r="E110" s="7"/>
      <c r="F110" s="7"/>
      <c r="H110" s="6"/>
      <c r="I110" s="7"/>
      <c r="J110" s="7"/>
      <c r="L110" s="6"/>
      <c r="M110" s="7"/>
      <c r="N110" s="7"/>
      <c r="P110" s="6"/>
      <c r="Q110" s="7"/>
      <c r="R110" s="7"/>
    </row>
    <row r="111" spans="2:18" ht="15" customHeight="1">
      <c r="B111" t="s">
        <v>107</v>
      </c>
      <c r="C111" t="s">
        <v>108</v>
      </c>
      <c r="D111" s="6">
        <v>0.43</v>
      </c>
      <c r="E111" s="7">
        <v>271</v>
      </c>
      <c r="F111" s="7">
        <v>634</v>
      </c>
      <c r="H111" s="6">
        <v>1.2</v>
      </c>
      <c r="I111" s="7">
        <v>156</v>
      </c>
      <c r="J111" s="7">
        <v>130</v>
      </c>
      <c r="L111" s="6">
        <v>1.12</v>
      </c>
      <c r="M111" s="7">
        <v>123</v>
      </c>
      <c r="N111" s="7">
        <v>110</v>
      </c>
      <c r="P111" s="6">
        <v>1.03</v>
      </c>
      <c r="Q111" s="7">
        <v>140</v>
      </c>
      <c r="R111" s="7">
        <v>136</v>
      </c>
    </row>
    <row r="112" spans="3:18" ht="15" customHeight="1">
      <c r="C112" t="s">
        <v>109</v>
      </c>
      <c r="D112" s="6">
        <v>0</v>
      </c>
      <c r="E112" s="7">
        <v>0</v>
      </c>
      <c r="F112" s="8" t="s">
        <v>15</v>
      </c>
      <c r="H112" s="6">
        <v>0.75</v>
      </c>
      <c r="I112" s="7">
        <v>216</v>
      </c>
      <c r="J112" s="7">
        <v>289</v>
      </c>
      <c r="L112" s="6">
        <v>0.8</v>
      </c>
      <c r="M112" s="7">
        <v>198</v>
      </c>
      <c r="N112" s="7">
        <v>248</v>
      </c>
      <c r="P112" s="6">
        <v>1.37</v>
      </c>
      <c r="Q112" s="7">
        <v>451</v>
      </c>
      <c r="R112" s="7">
        <v>328</v>
      </c>
    </row>
    <row r="113" spans="3:18" ht="15" customHeight="1">
      <c r="C113" t="s">
        <v>16</v>
      </c>
      <c r="D113" s="6">
        <v>0.43</v>
      </c>
      <c r="E113" s="7">
        <v>271</v>
      </c>
      <c r="F113" s="7">
        <v>634</v>
      </c>
      <c r="H113" s="6">
        <v>1.95</v>
      </c>
      <c r="I113" s="7">
        <v>372</v>
      </c>
      <c r="J113" s="7">
        <v>191</v>
      </c>
      <c r="L113" s="6">
        <v>1.91</v>
      </c>
      <c r="M113" s="7">
        <v>321</v>
      </c>
      <c r="N113" s="7">
        <v>168</v>
      </c>
      <c r="P113" s="6">
        <v>2.4</v>
      </c>
      <c r="Q113" s="7">
        <v>591</v>
      </c>
      <c r="R113" s="7">
        <v>246</v>
      </c>
    </row>
    <row r="114" spans="4:18" ht="15" customHeight="1">
      <c r="D114" s="6"/>
      <c r="E114" s="7"/>
      <c r="F114" s="7"/>
      <c r="H114" s="6"/>
      <c r="I114" s="7"/>
      <c r="J114" s="7"/>
      <c r="L114" s="6"/>
      <c r="M114" s="7"/>
      <c r="N114" s="7"/>
      <c r="P114" s="6"/>
      <c r="Q114" s="7"/>
      <c r="R114" s="7"/>
    </row>
    <row r="115" spans="2:18" ht="15" customHeight="1">
      <c r="B115" t="s">
        <v>110</v>
      </c>
      <c r="C115" t="s">
        <v>111</v>
      </c>
      <c r="D115" s="6">
        <v>26.42</v>
      </c>
      <c r="E115" s="7">
        <v>24425</v>
      </c>
      <c r="F115" s="7">
        <v>925</v>
      </c>
      <c r="H115" s="6">
        <v>30.85</v>
      </c>
      <c r="I115" s="7">
        <v>22924</v>
      </c>
      <c r="J115" s="7">
        <v>743</v>
      </c>
      <c r="L115" s="6">
        <v>26.93</v>
      </c>
      <c r="M115" s="7">
        <v>18697</v>
      </c>
      <c r="N115" s="7">
        <v>694</v>
      </c>
      <c r="P115" s="6">
        <v>25.95</v>
      </c>
      <c r="Q115" s="7">
        <v>17459</v>
      </c>
      <c r="R115" s="7">
        <v>673</v>
      </c>
    </row>
    <row r="116" spans="2:18" ht="15" customHeight="1">
      <c r="B116" t="s">
        <v>112</v>
      </c>
      <c r="C116" t="s">
        <v>113</v>
      </c>
      <c r="D116" s="6">
        <v>0.63</v>
      </c>
      <c r="E116" s="7">
        <v>230</v>
      </c>
      <c r="F116" s="7">
        <v>364</v>
      </c>
      <c r="H116" s="6">
        <v>1.45</v>
      </c>
      <c r="I116" s="7">
        <v>530</v>
      </c>
      <c r="J116" s="7">
        <v>366</v>
      </c>
      <c r="L116" s="6">
        <v>1.45</v>
      </c>
      <c r="M116" s="7">
        <v>575</v>
      </c>
      <c r="N116" s="7">
        <v>397</v>
      </c>
      <c r="P116" s="6">
        <v>0.63</v>
      </c>
      <c r="Q116" s="7">
        <v>380</v>
      </c>
      <c r="R116" s="7">
        <v>600</v>
      </c>
    </row>
    <row r="117" spans="3:18" ht="15" customHeight="1">
      <c r="C117" t="s">
        <v>16</v>
      </c>
      <c r="D117" s="6">
        <v>27.05</v>
      </c>
      <c r="E117" s="7">
        <v>24655</v>
      </c>
      <c r="F117" s="7">
        <v>911</v>
      </c>
      <c r="H117" s="6">
        <v>32.3</v>
      </c>
      <c r="I117" s="7">
        <v>23454</v>
      </c>
      <c r="J117" s="7">
        <v>726</v>
      </c>
      <c r="L117" s="6">
        <v>28.38</v>
      </c>
      <c r="M117" s="7">
        <v>19272</v>
      </c>
      <c r="N117" s="7">
        <v>679</v>
      </c>
      <c r="P117" s="6">
        <v>26.58</v>
      </c>
      <c r="Q117" s="7">
        <v>17839</v>
      </c>
      <c r="R117" s="7">
        <v>671</v>
      </c>
    </row>
    <row r="118" spans="4:18" ht="15" customHeight="1">
      <c r="D118" s="6"/>
      <c r="E118" s="7"/>
      <c r="F118" s="7"/>
      <c r="H118" s="6"/>
      <c r="I118" s="7"/>
      <c r="J118" s="7"/>
      <c r="L118" s="6"/>
      <c r="M118" s="7"/>
      <c r="N118" s="7"/>
      <c r="P118" s="6"/>
      <c r="Q118" s="7"/>
      <c r="R118" s="7"/>
    </row>
    <row r="119" spans="2:18" ht="15" customHeight="1">
      <c r="B119" t="s">
        <v>114</v>
      </c>
      <c r="C119" t="s">
        <v>116</v>
      </c>
      <c r="D119" s="6">
        <v>0</v>
      </c>
      <c r="E119" s="7">
        <v>0</v>
      </c>
      <c r="F119" s="8" t="s">
        <v>15</v>
      </c>
      <c r="H119" s="6">
        <v>1.78</v>
      </c>
      <c r="I119" s="7">
        <v>1493</v>
      </c>
      <c r="J119" s="7">
        <v>840</v>
      </c>
      <c r="L119" s="6">
        <v>1.78</v>
      </c>
      <c r="M119" s="7">
        <v>1433</v>
      </c>
      <c r="N119" s="7">
        <v>806</v>
      </c>
      <c r="P119" s="6">
        <v>1.4</v>
      </c>
      <c r="Q119" s="7">
        <v>1262</v>
      </c>
      <c r="R119" s="7">
        <v>902</v>
      </c>
    </row>
    <row r="120" spans="2:18" ht="15" customHeight="1">
      <c r="B120" t="s">
        <v>115</v>
      </c>
      <c r="C120" t="s">
        <v>117</v>
      </c>
      <c r="D120" s="6">
        <v>0</v>
      </c>
      <c r="E120" s="7">
        <v>0</v>
      </c>
      <c r="F120" s="8" t="s">
        <v>15</v>
      </c>
      <c r="H120" s="6">
        <v>0.6</v>
      </c>
      <c r="I120" s="7">
        <v>240</v>
      </c>
      <c r="J120" s="7">
        <v>400</v>
      </c>
      <c r="L120" s="6">
        <v>1</v>
      </c>
      <c r="M120" s="7">
        <v>517</v>
      </c>
      <c r="N120" s="7">
        <v>518</v>
      </c>
      <c r="P120" s="6">
        <v>1.02</v>
      </c>
      <c r="Q120" s="7">
        <v>253</v>
      </c>
      <c r="R120" s="7">
        <v>248</v>
      </c>
    </row>
    <row r="121" spans="3:18" ht="15" customHeight="1">
      <c r="C121" t="s">
        <v>118</v>
      </c>
      <c r="D121" s="6">
        <v>2.78</v>
      </c>
      <c r="E121" s="7">
        <v>1529</v>
      </c>
      <c r="F121" s="7">
        <v>549</v>
      </c>
      <c r="H121" s="6">
        <v>7.36</v>
      </c>
      <c r="I121" s="7">
        <v>3755</v>
      </c>
      <c r="J121" s="7">
        <v>510</v>
      </c>
      <c r="L121" s="6">
        <v>8.05</v>
      </c>
      <c r="M121" s="7">
        <v>3917</v>
      </c>
      <c r="N121" s="7">
        <v>487</v>
      </c>
      <c r="P121" s="6">
        <v>7.35</v>
      </c>
      <c r="Q121" s="7">
        <v>3816</v>
      </c>
      <c r="R121" s="7">
        <v>519</v>
      </c>
    </row>
    <row r="122" spans="3:18" ht="15" customHeight="1">
      <c r="C122" t="s">
        <v>115</v>
      </c>
      <c r="D122" s="6">
        <v>0</v>
      </c>
      <c r="E122" s="7">
        <v>0</v>
      </c>
      <c r="F122" s="8" t="s">
        <v>15</v>
      </c>
      <c r="H122" s="6">
        <v>0.33</v>
      </c>
      <c r="I122" s="7">
        <v>115</v>
      </c>
      <c r="J122" s="7">
        <v>345</v>
      </c>
      <c r="L122" s="6">
        <v>0.33</v>
      </c>
      <c r="M122" s="7">
        <v>160</v>
      </c>
      <c r="N122" s="7">
        <v>480</v>
      </c>
      <c r="P122" s="6">
        <v>0.33</v>
      </c>
      <c r="Q122" s="7">
        <v>128</v>
      </c>
      <c r="R122" s="7">
        <v>384</v>
      </c>
    </row>
    <row r="123" spans="3:18" ht="15" customHeight="1">
      <c r="C123" t="s">
        <v>119</v>
      </c>
      <c r="D123" s="6">
        <v>0.62</v>
      </c>
      <c r="E123" s="7">
        <v>302</v>
      </c>
      <c r="F123" s="7">
        <v>488</v>
      </c>
      <c r="H123" s="6">
        <v>1.55</v>
      </c>
      <c r="I123" s="7">
        <v>477</v>
      </c>
      <c r="J123" s="7">
        <v>308</v>
      </c>
      <c r="L123" s="6">
        <v>1.54</v>
      </c>
      <c r="M123" s="7">
        <v>262</v>
      </c>
      <c r="N123" s="7">
        <v>170</v>
      </c>
      <c r="P123" s="6">
        <v>0.92</v>
      </c>
      <c r="Q123" s="7">
        <v>374</v>
      </c>
      <c r="R123" s="7">
        <v>407</v>
      </c>
    </row>
    <row r="124" spans="3:18" ht="15" customHeight="1">
      <c r="C124" t="s">
        <v>120</v>
      </c>
      <c r="D124" s="6">
        <v>13.33</v>
      </c>
      <c r="E124" s="7">
        <v>7963</v>
      </c>
      <c r="F124" s="7">
        <v>597</v>
      </c>
      <c r="H124" s="6">
        <v>26.05</v>
      </c>
      <c r="I124" s="7">
        <v>16165</v>
      </c>
      <c r="J124" s="7">
        <v>620</v>
      </c>
      <c r="L124" s="6">
        <v>23.5</v>
      </c>
      <c r="M124" s="7">
        <v>13763</v>
      </c>
      <c r="N124" s="7">
        <v>586</v>
      </c>
      <c r="P124" s="6">
        <v>21.31</v>
      </c>
      <c r="Q124" s="7">
        <v>12929</v>
      </c>
      <c r="R124" s="7">
        <v>607</v>
      </c>
    </row>
    <row r="125" spans="3:18" ht="15" customHeight="1">
      <c r="C125" t="s">
        <v>121</v>
      </c>
      <c r="D125" s="6">
        <v>0</v>
      </c>
      <c r="E125" s="7">
        <v>0</v>
      </c>
      <c r="F125" s="8" t="s">
        <v>15</v>
      </c>
      <c r="H125" s="6">
        <v>0.5</v>
      </c>
      <c r="I125" s="7">
        <v>296</v>
      </c>
      <c r="J125" s="7">
        <v>597</v>
      </c>
      <c r="L125" s="6">
        <v>0.5</v>
      </c>
      <c r="M125" s="7">
        <v>328</v>
      </c>
      <c r="N125" s="7">
        <v>662</v>
      </c>
      <c r="P125" s="6">
        <v>0.5</v>
      </c>
      <c r="Q125" s="7">
        <v>252</v>
      </c>
      <c r="R125" s="7">
        <v>508</v>
      </c>
    </row>
    <row r="126" spans="3:18" ht="15" customHeight="1">
      <c r="C126" t="s">
        <v>122</v>
      </c>
      <c r="D126" s="6">
        <v>0</v>
      </c>
      <c r="E126" s="7">
        <v>0</v>
      </c>
      <c r="F126" s="8" t="s">
        <v>15</v>
      </c>
      <c r="H126" s="6">
        <v>0</v>
      </c>
      <c r="I126" s="7">
        <v>38</v>
      </c>
      <c r="J126" s="8" t="s">
        <v>15</v>
      </c>
      <c r="L126" s="6">
        <v>0</v>
      </c>
      <c r="M126" s="7">
        <v>28</v>
      </c>
      <c r="N126" s="8" t="s">
        <v>15</v>
      </c>
      <c r="P126" s="6">
        <v>0</v>
      </c>
      <c r="Q126" s="7">
        <v>20</v>
      </c>
      <c r="R126" s="8" t="s">
        <v>15</v>
      </c>
    </row>
    <row r="127" spans="3:18" ht="15" customHeight="1">
      <c r="C127" t="s">
        <v>123</v>
      </c>
      <c r="D127" s="6">
        <v>1.91</v>
      </c>
      <c r="E127" s="7">
        <v>1196</v>
      </c>
      <c r="F127" s="7">
        <v>627</v>
      </c>
      <c r="H127" s="6">
        <v>5.14</v>
      </c>
      <c r="I127" s="7">
        <v>3003</v>
      </c>
      <c r="J127" s="7">
        <v>585</v>
      </c>
      <c r="L127" s="6">
        <v>4.3</v>
      </c>
      <c r="M127" s="7">
        <v>2698</v>
      </c>
      <c r="N127" s="7">
        <v>628</v>
      </c>
      <c r="P127" s="6">
        <v>4.79</v>
      </c>
      <c r="Q127" s="7">
        <v>3317</v>
      </c>
      <c r="R127" s="7">
        <v>692</v>
      </c>
    </row>
    <row r="128" spans="3:18" ht="15" customHeight="1">
      <c r="C128" t="s">
        <v>16</v>
      </c>
      <c r="D128" s="6">
        <v>18.64</v>
      </c>
      <c r="E128" s="7">
        <v>10990</v>
      </c>
      <c r="F128" s="7">
        <v>590</v>
      </c>
      <c r="H128" s="6">
        <v>43.31</v>
      </c>
      <c r="I128" s="7">
        <v>25582</v>
      </c>
      <c r="J128" s="7">
        <v>591</v>
      </c>
      <c r="L128" s="6">
        <v>40.99</v>
      </c>
      <c r="M128" s="7">
        <v>23106</v>
      </c>
      <c r="N128" s="7">
        <v>564</v>
      </c>
      <c r="P128" s="6">
        <v>37.62</v>
      </c>
      <c r="Q128" s="7">
        <v>22351</v>
      </c>
      <c r="R128" s="7">
        <v>594</v>
      </c>
    </row>
    <row r="129" spans="4:19" ht="15" customHeight="1">
      <c r="D129" s="6"/>
      <c r="E129" s="7"/>
      <c r="F129" s="7"/>
      <c r="H129" s="6"/>
      <c r="I129" s="7"/>
      <c r="J129" s="7"/>
      <c r="L129" s="6"/>
      <c r="M129" s="7"/>
      <c r="N129" s="7"/>
      <c r="P129" s="6"/>
      <c r="Q129" s="7"/>
      <c r="R129" s="7"/>
      <c r="S129" s="7"/>
    </row>
    <row r="130" spans="2:18" ht="15" customHeight="1">
      <c r="B130" t="s">
        <v>124</v>
      </c>
      <c r="C130" t="s">
        <v>16</v>
      </c>
      <c r="D130" s="6">
        <v>177.4365</v>
      </c>
      <c r="E130" s="7">
        <v>114858</v>
      </c>
      <c r="F130" s="7">
        <v>647.3189000008454</v>
      </c>
      <c r="H130" s="6">
        <v>362.274</v>
      </c>
      <c r="I130" s="7">
        <v>203043</v>
      </c>
      <c r="J130" s="7">
        <v>560.46649644607</v>
      </c>
      <c r="L130" s="6">
        <v>336.6172</v>
      </c>
      <c r="M130" s="7">
        <v>181834</v>
      </c>
      <c r="N130" s="7">
        <v>540.1803591735656</v>
      </c>
      <c r="P130" s="6">
        <v>315.1522</v>
      </c>
      <c r="Q130" s="7">
        <v>172099</v>
      </c>
      <c r="R130" s="7">
        <v>546.0821787060347</v>
      </c>
    </row>
    <row r="131" spans="4:19" ht="12.75">
      <c r="D131" s="6"/>
      <c r="E131" s="13"/>
      <c r="F131" s="8"/>
      <c r="H131" s="6"/>
      <c r="I131" s="7"/>
      <c r="J131" s="7"/>
      <c r="L131" s="6"/>
      <c r="M131" s="7"/>
      <c r="N131" s="7"/>
      <c r="P131" s="6"/>
      <c r="Q131" s="7"/>
      <c r="R131" s="7"/>
      <c r="S131" s="7"/>
    </row>
    <row r="132" spans="4:19" ht="12.75">
      <c r="D132" s="6"/>
      <c r="E132" s="13"/>
      <c r="F132" s="8"/>
      <c r="H132" s="6"/>
      <c r="I132" s="7"/>
      <c r="J132" s="7"/>
      <c r="L132" s="6"/>
      <c r="M132" s="7"/>
      <c r="N132" s="7"/>
      <c r="P132" s="6"/>
      <c r="Q132" s="7"/>
      <c r="R132" s="7"/>
      <c r="S132" s="7"/>
    </row>
    <row r="133" spans="4:19" ht="12.75">
      <c r="D133" s="6"/>
      <c r="E133" s="7"/>
      <c r="F133" s="8"/>
      <c r="H133" s="6"/>
      <c r="I133" s="7"/>
      <c r="J133" s="7"/>
      <c r="L133" s="6"/>
      <c r="M133" s="7"/>
      <c r="N133" s="7"/>
      <c r="P133" s="6"/>
      <c r="Q133" s="7"/>
      <c r="R133" s="7"/>
      <c r="S133" s="7"/>
    </row>
    <row r="134" ht="12.75">
      <c r="B134" t="s">
        <v>125</v>
      </c>
    </row>
    <row r="136" ht="12.75">
      <c r="B136" s="9" t="s">
        <v>126</v>
      </c>
    </row>
    <row r="137" ht="12.75">
      <c r="B137" s="9" t="s">
        <v>127</v>
      </c>
    </row>
    <row r="139" ht="12.75">
      <c r="B139" t="s">
        <v>152</v>
      </c>
    </row>
    <row r="140" ht="12.75">
      <c r="B140" t="s">
        <v>153</v>
      </c>
    </row>
    <row r="141" ht="12.75">
      <c r="B141" t="s">
        <v>134</v>
      </c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3/6/03; 02-03 update on 8/21/03.
FHDA IR*P RBB - 3/10/03; 02-03 update 8/26/03
FH 5-yr WSCH FTEF Prod by Term.xls&amp;R&amp;8Page &amp;P of &amp;N</oddFooter>
  </headerFooter>
  <rowBreaks count="3" manualBreakCount="3">
    <brk id="44" min="1" max="17" man="1"/>
    <brk id="74" min="1" max="17" man="1"/>
    <brk id="110" min="1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customWidth="1"/>
    <col min="6" max="6" width="7.7109375" style="0" customWidth="1"/>
    <col min="7" max="7" width="2.7109375" style="0" customWidth="1"/>
    <col min="8" max="8" width="9.28125" style="0" customWidth="1"/>
    <col min="9" max="9" width="10.421875" style="0" customWidth="1"/>
    <col min="10" max="10" width="7.7109375" style="0" customWidth="1"/>
    <col min="11" max="11" width="2.7109375" style="0" customWidth="1"/>
    <col min="12" max="13" width="9.28125" style="0" customWidth="1"/>
    <col min="14" max="14" width="7.7109375" style="0" customWidth="1"/>
    <col min="15" max="15" width="2.7109375" style="0" customWidth="1"/>
    <col min="16" max="17" width="9.28125" style="0" customWidth="1"/>
    <col min="18" max="18" width="7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154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/>
      <c r="H6" s="3" t="s">
        <v>3</v>
      </c>
      <c r="I6" s="3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5" customHeight="1">
      <c r="B8" t="s">
        <v>6</v>
      </c>
      <c r="C8" t="s">
        <v>7</v>
      </c>
      <c r="D8" s="10">
        <v>3.6</v>
      </c>
      <c r="E8" s="8">
        <v>2105</v>
      </c>
      <c r="F8" s="8">
        <v>585</v>
      </c>
      <c r="H8" s="10">
        <v>4.65</v>
      </c>
      <c r="I8" s="8">
        <v>2619</v>
      </c>
      <c r="J8" s="8">
        <v>563</v>
      </c>
      <c r="L8" s="10">
        <v>4.57</v>
      </c>
      <c r="M8" s="8">
        <v>2470</v>
      </c>
      <c r="N8" s="8">
        <v>540</v>
      </c>
      <c r="P8" s="10">
        <v>4.62</v>
      </c>
      <c r="Q8" s="8">
        <v>2592</v>
      </c>
      <c r="R8" s="8">
        <v>562</v>
      </c>
    </row>
    <row r="9" spans="2:18" ht="15" customHeight="1">
      <c r="B9" t="s">
        <v>8</v>
      </c>
      <c r="C9" t="s">
        <v>9</v>
      </c>
      <c r="D9" s="10">
        <v>4.91</v>
      </c>
      <c r="E9" s="8">
        <v>2709</v>
      </c>
      <c r="F9" s="8">
        <v>552</v>
      </c>
      <c r="H9" s="10">
        <v>8.12</v>
      </c>
      <c r="I9" s="8">
        <v>4062</v>
      </c>
      <c r="J9" s="8">
        <v>500</v>
      </c>
      <c r="L9" s="10">
        <v>8.14</v>
      </c>
      <c r="M9" s="8">
        <v>4056</v>
      </c>
      <c r="N9" s="8">
        <v>498</v>
      </c>
      <c r="P9" s="10">
        <v>7.75</v>
      </c>
      <c r="Q9" s="8">
        <v>4147</v>
      </c>
      <c r="R9" s="8">
        <v>535</v>
      </c>
    </row>
    <row r="10" spans="3:18" ht="15" customHeight="1">
      <c r="C10" t="s">
        <v>10</v>
      </c>
      <c r="D10" s="10">
        <v>0</v>
      </c>
      <c r="E10" s="8">
        <v>0</v>
      </c>
      <c r="F10" s="8" t="s">
        <v>15</v>
      </c>
      <c r="H10" s="10">
        <v>0.44</v>
      </c>
      <c r="I10" s="8">
        <v>81</v>
      </c>
      <c r="J10" s="8">
        <v>182</v>
      </c>
      <c r="L10" s="10">
        <v>0.44</v>
      </c>
      <c r="M10" s="8">
        <v>170</v>
      </c>
      <c r="N10" s="8">
        <v>383</v>
      </c>
      <c r="P10" s="10">
        <v>0.56</v>
      </c>
      <c r="Q10" s="8">
        <v>196</v>
      </c>
      <c r="R10" s="8">
        <v>353</v>
      </c>
    </row>
    <row r="11" spans="3:18" ht="15" customHeight="1">
      <c r="C11" t="s">
        <v>11</v>
      </c>
      <c r="D11" s="10">
        <v>0.27</v>
      </c>
      <c r="E11" s="8">
        <v>14</v>
      </c>
      <c r="F11" s="8">
        <v>51</v>
      </c>
      <c r="H11" s="10">
        <v>1.55</v>
      </c>
      <c r="I11" s="8">
        <v>233</v>
      </c>
      <c r="J11" s="8">
        <v>151</v>
      </c>
      <c r="L11" s="10">
        <v>1.47</v>
      </c>
      <c r="M11" s="8">
        <v>213</v>
      </c>
      <c r="N11" s="8">
        <v>145</v>
      </c>
      <c r="P11" s="10">
        <v>1.92</v>
      </c>
      <c r="Q11" s="8">
        <v>233</v>
      </c>
      <c r="R11" s="8">
        <v>121</v>
      </c>
    </row>
    <row r="12" spans="3:18" ht="15" customHeight="1">
      <c r="C12" t="s">
        <v>12</v>
      </c>
      <c r="D12" s="10">
        <v>0.65</v>
      </c>
      <c r="E12" s="8">
        <v>176</v>
      </c>
      <c r="F12" s="8">
        <v>269</v>
      </c>
      <c r="H12" s="10">
        <v>4.33</v>
      </c>
      <c r="I12" s="8">
        <v>1845</v>
      </c>
      <c r="J12" s="8">
        <v>426</v>
      </c>
      <c r="L12" s="10">
        <v>3.88</v>
      </c>
      <c r="M12" s="8">
        <v>1696</v>
      </c>
      <c r="N12" s="8">
        <v>437</v>
      </c>
      <c r="P12" s="10">
        <v>3.88</v>
      </c>
      <c r="Q12" s="8">
        <v>1562</v>
      </c>
      <c r="R12" s="8">
        <v>403</v>
      </c>
    </row>
    <row r="13" spans="3:18" ht="15" customHeight="1">
      <c r="C13" t="s">
        <v>13</v>
      </c>
      <c r="D13" s="10">
        <v>0.4</v>
      </c>
      <c r="E13" s="8">
        <v>237</v>
      </c>
      <c r="F13" s="8">
        <v>591</v>
      </c>
      <c r="H13" s="10">
        <v>1.1</v>
      </c>
      <c r="I13" s="8">
        <v>638</v>
      </c>
      <c r="J13" s="8">
        <v>580</v>
      </c>
      <c r="L13" s="10">
        <v>0.99</v>
      </c>
      <c r="M13" s="8">
        <v>543</v>
      </c>
      <c r="N13" s="8">
        <v>549</v>
      </c>
      <c r="P13" s="10">
        <v>0.81</v>
      </c>
      <c r="Q13" s="8">
        <v>483</v>
      </c>
      <c r="R13" s="8">
        <v>595</v>
      </c>
    </row>
    <row r="14" spans="3:18" ht="15" customHeight="1">
      <c r="C14" t="s">
        <v>14</v>
      </c>
      <c r="D14" s="10">
        <v>0</v>
      </c>
      <c r="E14" s="8">
        <v>0</v>
      </c>
      <c r="F14" s="8" t="s">
        <v>15</v>
      </c>
      <c r="H14" s="10">
        <v>0.95</v>
      </c>
      <c r="I14" s="8">
        <v>426</v>
      </c>
      <c r="J14" s="8">
        <v>449</v>
      </c>
      <c r="L14" s="10">
        <v>1.08</v>
      </c>
      <c r="M14" s="8">
        <v>908</v>
      </c>
      <c r="N14" s="8">
        <v>838</v>
      </c>
      <c r="P14" s="10">
        <v>0.95</v>
      </c>
      <c r="Q14" s="8">
        <v>738</v>
      </c>
      <c r="R14" s="8">
        <v>777</v>
      </c>
    </row>
    <row r="15" spans="3:18" ht="15" customHeight="1">
      <c r="C15" t="s">
        <v>16</v>
      </c>
      <c r="D15" s="10">
        <v>9.83</v>
      </c>
      <c r="E15" s="8">
        <v>5240</v>
      </c>
      <c r="F15" s="8">
        <v>533</v>
      </c>
      <c r="H15" s="10">
        <v>21.14</v>
      </c>
      <c r="I15" s="8">
        <v>9904</v>
      </c>
      <c r="J15" s="8">
        <v>468</v>
      </c>
      <c r="L15" s="10">
        <v>20.57</v>
      </c>
      <c r="M15" s="8">
        <v>10056</v>
      </c>
      <c r="N15" s="8">
        <v>489</v>
      </c>
      <c r="P15" s="10">
        <v>20.48</v>
      </c>
      <c r="Q15" s="8">
        <v>9951</v>
      </c>
      <c r="R15" s="8">
        <v>486</v>
      </c>
    </row>
    <row r="16" spans="4:18" ht="15" customHeight="1">
      <c r="D16" s="10"/>
      <c r="E16" s="8"/>
      <c r="F16" s="8"/>
      <c r="H16" s="10"/>
      <c r="I16" s="8"/>
      <c r="J16" s="8"/>
      <c r="L16" s="10"/>
      <c r="M16" s="8"/>
      <c r="N16" s="8"/>
      <c r="P16" s="10"/>
      <c r="Q16" s="8"/>
      <c r="R16" s="8"/>
    </row>
    <row r="17" spans="2:18" ht="15" customHeight="1">
      <c r="B17" t="s">
        <v>17</v>
      </c>
      <c r="C17" t="s">
        <v>18</v>
      </c>
      <c r="D17" s="10">
        <v>0.2</v>
      </c>
      <c r="E17" s="8">
        <v>179</v>
      </c>
      <c r="F17" s="8">
        <v>894</v>
      </c>
      <c r="H17" s="10">
        <v>0.6</v>
      </c>
      <c r="I17" s="8">
        <v>603</v>
      </c>
      <c r="J17" s="8">
        <v>1004</v>
      </c>
      <c r="L17" s="10">
        <v>0.4</v>
      </c>
      <c r="M17" s="8">
        <v>507</v>
      </c>
      <c r="N17" s="8">
        <v>1267</v>
      </c>
      <c r="P17" s="10">
        <v>0.4</v>
      </c>
      <c r="Q17" s="8">
        <v>384</v>
      </c>
      <c r="R17" s="8">
        <v>960</v>
      </c>
    </row>
    <row r="18" spans="2:18" ht="15" customHeight="1">
      <c r="B18" t="s">
        <v>19</v>
      </c>
      <c r="C18" t="s">
        <v>20</v>
      </c>
      <c r="D18" s="10">
        <v>3.22</v>
      </c>
      <c r="E18" s="8">
        <v>2412</v>
      </c>
      <c r="F18" s="8">
        <v>749</v>
      </c>
      <c r="H18" s="10">
        <v>9.93</v>
      </c>
      <c r="I18" s="8">
        <v>7191</v>
      </c>
      <c r="J18" s="8">
        <v>725</v>
      </c>
      <c r="L18" s="10">
        <v>9.36</v>
      </c>
      <c r="M18" s="8">
        <v>6900</v>
      </c>
      <c r="N18" s="8">
        <v>737</v>
      </c>
      <c r="P18" s="10">
        <v>9.99</v>
      </c>
      <c r="Q18" s="8">
        <v>7478</v>
      </c>
      <c r="R18" s="8">
        <v>748</v>
      </c>
    </row>
    <row r="19" spans="3:18" ht="15" customHeight="1">
      <c r="C19" t="s">
        <v>21</v>
      </c>
      <c r="D19" s="10">
        <v>0.11</v>
      </c>
      <c r="E19" s="8">
        <v>60</v>
      </c>
      <c r="F19" s="8">
        <v>537</v>
      </c>
      <c r="H19" s="10">
        <v>1.72</v>
      </c>
      <c r="I19" s="8">
        <v>871</v>
      </c>
      <c r="J19" s="8">
        <v>508</v>
      </c>
      <c r="L19" s="10">
        <v>1.6</v>
      </c>
      <c r="M19" s="8">
        <v>746</v>
      </c>
      <c r="N19" s="8">
        <v>465</v>
      </c>
      <c r="P19" s="10">
        <v>1.7</v>
      </c>
      <c r="Q19" s="8">
        <v>1046</v>
      </c>
      <c r="R19" s="8">
        <v>614</v>
      </c>
    </row>
    <row r="20" spans="3:18" ht="15" customHeight="1">
      <c r="C20" t="s">
        <v>22</v>
      </c>
      <c r="D20" s="10">
        <v>0</v>
      </c>
      <c r="E20" s="8">
        <v>0</v>
      </c>
      <c r="F20" s="8" t="s">
        <v>15</v>
      </c>
      <c r="H20" s="10">
        <v>2.17</v>
      </c>
      <c r="I20" s="8">
        <v>1032</v>
      </c>
      <c r="J20" s="8">
        <v>476</v>
      </c>
      <c r="L20" s="10">
        <v>1.57</v>
      </c>
      <c r="M20" s="8">
        <v>869</v>
      </c>
      <c r="N20" s="8">
        <v>555</v>
      </c>
      <c r="P20" s="10">
        <v>2.2</v>
      </c>
      <c r="Q20" s="8">
        <v>1022</v>
      </c>
      <c r="R20" s="8">
        <v>464</v>
      </c>
    </row>
    <row r="21" spans="3:18" ht="15" customHeight="1">
      <c r="C21" t="s">
        <v>23</v>
      </c>
      <c r="D21" s="10">
        <v>1.18</v>
      </c>
      <c r="E21" s="8">
        <v>548</v>
      </c>
      <c r="F21" s="8">
        <v>466</v>
      </c>
      <c r="H21" s="10">
        <v>4.86</v>
      </c>
      <c r="I21" s="8">
        <v>1589</v>
      </c>
      <c r="J21" s="8">
        <v>327</v>
      </c>
      <c r="L21" s="10">
        <v>4.68</v>
      </c>
      <c r="M21" s="8">
        <v>1740</v>
      </c>
      <c r="N21" s="8">
        <v>372</v>
      </c>
      <c r="P21" s="10">
        <v>4.17</v>
      </c>
      <c r="Q21" s="8">
        <v>1259</v>
      </c>
      <c r="R21" s="8">
        <v>302</v>
      </c>
    </row>
    <row r="22" spans="3:18" ht="15" customHeight="1">
      <c r="C22" t="s">
        <v>155</v>
      </c>
      <c r="D22" s="10">
        <v>2.46</v>
      </c>
      <c r="E22" s="8">
        <v>1592</v>
      </c>
      <c r="F22" s="8">
        <v>648</v>
      </c>
      <c r="H22" s="10">
        <v>1.51</v>
      </c>
      <c r="I22" s="8">
        <v>795</v>
      </c>
      <c r="J22" s="8">
        <v>526</v>
      </c>
      <c r="L22" s="10">
        <v>1.64</v>
      </c>
      <c r="M22" s="8">
        <v>707</v>
      </c>
      <c r="N22" s="8">
        <v>432</v>
      </c>
      <c r="P22" s="10">
        <v>2.07</v>
      </c>
      <c r="Q22" s="8">
        <v>705</v>
      </c>
      <c r="R22" s="8">
        <v>340</v>
      </c>
    </row>
    <row r="23" spans="3:18" ht="15" customHeight="1">
      <c r="C23" t="s">
        <v>24</v>
      </c>
      <c r="D23" s="10">
        <v>1.83</v>
      </c>
      <c r="E23" s="8">
        <v>877</v>
      </c>
      <c r="F23" s="8">
        <v>478</v>
      </c>
      <c r="H23" s="10">
        <v>1.86</v>
      </c>
      <c r="I23" s="8">
        <v>645</v>
      </c>
      <c r="J23" s="8">
        <v>347</v>
      </c>
      <c r="L23" s="10">
        <v>1.89</v>
      </c>
      <c r="M23" s="8">
        <v>667</v>
      </c>
      <c r="N23" s="8">
        <v>353</v>
      </c>
      <c r="P23" s="10">
        <v>1.87</v>
      </c>
      <c r="Q23" s="8">
        <v>356</v>
      </c>
      <c r="R23" s="8">
        <v>190</v>
      </c>
    </row>
    <row r="24" spans="3:18" ht="15" customHeight="1">
      <c r="C24" t="s">
        <v>25</v>
      </c>
      <c r="D24" s="10">
        <v>0.47</v>
      </c>
      <c r="E24" s="8">
        <v>289</v>
      </c>
      <c r="F24" s="8">
        <v>621</v>
      </c>
      <c r="H24" s="10">
        <v>0.78</v>
      </c>
      <c r="I24" s="8">
        <v>437</v>
      </c>
      <c r="J24" s="8">
        <v>562</v>
      </c>
      <c r="L24" s="10">
        <v>1.29</v>
      </c>
      <c r="M24" s="8">
        <v>657</v>
      </c>
      <c r="N24" s="8">
        <v>509</v>
      </c>
      <c r="P24" s="10">
        <v>0.84</v>
      </c>
      <c r="Q24" s="8">
        <v>514</v>
      </c>
      <c r="R24" s="8">
        <v>611</v>
      </c>
    </row>
    <row r="25" spans="3:18" ht="15" customHeight="1">
      <c r="C25" t="s">
        <v>156</v>
      </c>
      <c r="D25" s="10">
        <v>0.91</v>
      </c>
      <c r="E25" s="8">
        <v>480</v>
      </c>
      <c r="F25" s="8">
        <v>525</v>
      </c>
      <c r="H25" s="10">
        <v>3.27</v>
      </c>
      <c r="I25" s="8">
        <v>1895</v>
      </c>
      <c r="J25" s="8">
        <v>579</v>
      </c>
      <c r="L25" s="10">
        <v>2.36</v>
      </c>
      <c r="M25" s="8">
        <v>1633</v>
      </c>
      <c r="N25" s="8">
        <v>691</v>
      </c>
      <c r="P25" s="10">
        <v>2.67</v>
      </c>
      <c r="Q25" s="8">
        <v>1888</v>
      </c>
      <c r="R25" s="8">
        <v>708</v>
      </c>
    </row>
    <row r="26" spans="3:18" ht="15" customHeight="1">
      <c r="C26" t="s">
        <v>26</v>
      </c>
      <c r="D26" s="10">
        <v>0.81</v>
      </c>
      <c r="E26" s="8">
        <v>611</v>
      </c>
      <c r="F26" s="8">
        <v>755</v>
      </c>
      <c r="H26" s="10">
        <v>1.62</v>
      </c>
      <c r="I26" s="8">
        <v>1177</v>
      </c>
      <c r="J26" s="8">
        <v>727</v>
      </c>
      <c r="L26" s="10">
        <v>1.62</v>
      </c>
      <c r="M26" s="8">
        <v>1065</v>
      </c>
      <c r="N26" s="8">
        <v>658</v>
      </c>
      <c r="P26" s="10">
        <v>1.62</v>
      </c>
      <c r="Q26" s="8">
        <v>955</v>
      </c>
      <c r="R26" s="8">
        <v>590</v>
      </c>
    </row>
    <row r="27" spans="3:18" ht="15" customHeight="1">
      <c r="C27" t="s">
        <v>28</v>
      </c>
      <c r="D27" s="10">
        <v>0</v>
      </c>
      <c r="E27" s="8">
        <v>0</v>
      </c>
      <c r="F27" s="8" t="s">
        <v>15</v>
      </c>
      <c r="H27" s="10">
        <v>1.7</v>
      </c>
      <c r="I27" s="8">
        <v>957</v>
      </c>
      <c r="J27" s="8">
        <v>562</v>
      </c>
      <c r="L27" s="10">
        <v>1.61</v>
      </c>
      <c r="M27" s="8">
        <v>947</v>
      </c>
      <c r="N27" s="8">
        <v>588</v>
      </c>
      <c r="P27" s="10">
        <v>1.22</v>
      </c>
      <c r="Q27" s="8">
        <v>878</v>
      </c>
      <c r="R27" s="8">
        <v>717</v>
      </c>
    </row>
    <row r="28" spans="3:19" ht="15" customHeight="1">
      <c r="C28" t="s">
        <v>29</v>
      </c>
      <c r="D28" s="10">
        <v>3.58</v>
      </c>
      <c r="E28" s="8">
        <v>2571</v>
      </c>
      <c r="F28" s="8">
        <v>719</v>
      </c>
      <c r="H28" s="10">
        <v>6.56</v>
      </c>
      <c r="I28" s="8">
        <v>4683</v>
      </c>
      <c r="J28" s="8">
        <v>714</v>
      </c>
      <c r="L28" s="10">
        <v>3.58</v>
      </c>
      <c r="M28" s="8">
        <v>2389</v>
      </c>
      <c r="N28" s="8">
        <v>668</v>
      </c>
      <c r="P28" s="10">
        <v>3.58</v>
      </c>
      <c r="Q28" s="8">
        <v>2464</v>
      </c>
      <c r="R28" s="8">
        <v>689</v>
      </c>
      <c r="S28" s="14"/>
    </row>
    <row r="29" spans="3:18" ht="15" customHeight="1">
      <c r="C29" t="s">
        <v>31</v>
      </c>
      <c r="D29" s="10">
        <v>0.93</v>
      </c>
      <c r="E29" s="8">
        <v>571</v>
      </c>
      <c r="F29" s="8">
        <v>612</v>
      </c>
      <c r="H29" s="10">
        <v>1.5</v>
      </c>
      <c r="I29" s="8">
        <v>1138</v>
      </c>
      <c r="J29" s="8">
        <v>759</v>
      </c>
      <c r="L29" s="10">
        <v>1.53</v>
      </c>
      <c r="M29" s="8">
        <v>1004</v>
      </c>
      <c r="N29" s="8">
        <v>655</v>
      </c>
      <c r="P29" s="10">
        <v>1.53</v>
      </c>
      <c r="Q29" s="8">
        <v>1022</v>
      </c>
      <c r="R29" s="8">
        <v>666</v>
      </c>
    </row>
    <row r="30" spans="3:18" ht="15" customHeight="1">
      <c r="C30" t="s">
        <v>32</v>
      </c>
      <c r="D30" s="10">
        <v>2.28</v>
      </c>
      <c r="E30" s="8">
        <v>1357</v>
      </c>
      <c r="F30" s="8">
        <v>595</v>
      </c>
      <c r="H30" s="10">
        <v>3.42</v>
      </c>
      <c r="I30" s="8">
        <v>2100</v>
      </c>
      <c r="J30" s="8">
        <v>614</v>
      </c>
      <c r="L30" s="10">
        <v>3.42</v>
      </c>
      <c r="M30" s="8">
        <v>2471</v>
      </c>
      <c r="N30" s="8">
        <v>723</v>
      </c>
      <c r="P30" s="10">
        <v>3.34</v>
      </c>
      <c r="Q30" s="8">
        <v>2168</v>
      </c>
      <c r="R30" s="8">
        <v>649</v>
      </c>
    </row>
    <row r="31" spans="3:18" ht="15" customHeight="1">
      <c r="C31" t="s">
        <v>33</v>
      </c>
      <c r="D31" s="10">
        <v>0.98</v>
      </c>
      <c r="E31" s="8">
        <v>401</v>
      </c>
      <c r="F31" s="8">
        <v>408</v>
      </c>
      <c r="H31" s="10">
        <v>2.89</v>
      </c>
      <c r="I31" s="8">
        <v>1337</v>
      </c>
      <c r="J31" s="8">
        <v>463</v>
      </c>
      <c r="L31" s="10">
        <v>2.56</v>
      </c>
      <c r="M31" s="8">
        <v>1378</v>
      </c>
      <c r="N31" s="8">
        <v>539</v>
      </c>
      <c r="P31" s="10">
        <v>2.74</v>
      </c>
      <c r="Q31" s="8">
        <v>1468</v>
      </c>
      <c r="R31" s="8">
        <v>537</v>
      </c>
    </row>
    <row r="32" spans="3:18" ht="15" customHeight="1">
      <c r="C32" t="s">
        <v>34</v>
      </c>
      <c r="D32" s="10">
        <v>0</v>
      </c>
      <c r="E32" s="8">
        <v>0</v>
      </c>
      <c r="F32" s="8" t="s">
        <v>15</v>
      </c>
      <c r="H32" s="10">
        <v>3.09</v>
      </c>
      <c r="I32" s="8">
        <v>1884</v>
      </c>
      <c r="J32" s="8">
        <v>609</v>
      </c>
      <c r="L32" s="10">
        <v>2.97</v>
      </c>
      <c r="M32" s="8">
        <v>1434</v>
      </c>
      <c r="N32" s="8">
        <v>483</v>
      </c>
      <c r="P32" s="10">
        <v>2.82</v>
      </c>
      <c r="Q32" s="8">
        <v>2196</v>
      </c>
      <c r="R32" s="8">
        <v>779</v>
      </c>
    </row>
    <row r="33" spans="3:18" ht="15" customHeight="1">
      <c r="C33" t="s">
        <v>16</v>
      </c>
      <c r="D33" s="10">
        <v>18.97</v>
      </c>
      <c r="E33" s="8">
        <v>11948</v>
      </c>
      <c r="F33" s="8">
        <v>630</v>
      </c>
      <c r="H33" s="10">
        <v>47.47</v>
      </c>
      <c r="I33" s="8">
        <v>28334</v>
      </c>
      <c r="J33" s="8">
        <v>597</v>
      </c>
      <c r="L33" s="10">
        <v>42.07</v>
      </c>
      <c r="M33" s="8">
        <v>25114</v>
      </c>
      <c r="N33" s="8">
        <v>597</v>
      </c>
      <c r="P33" s="10">
        <v>42.77</v>
      </c>
      <c r="Q33" s="8">
        <v>25803</v>
      </c>
      <c r="R33" s="8">
        <v>603</v>
      </c>
    </row>
    <row r="34" spans="4:18" ht="15" customHeight="1">
      <c r="D34" s="10"/>
      <c r="E34" s="8"/>
      <c r="F34" s="8"/>
      <c r="H34" s="10"/>
      <c r="I34" s="8"/>
      <c r="J34" s="8"/>
      <c r="L34" s="10"/>
      <c r="M34" s="8"/>
      <c r="N34" s="8"/>
      <c r="P34" s="10"/>
      <c r="Q34" s="8"/>
      <c r="R34" s="8"/>
    </row>
    <row r="35" spans="2:18" ht="15" customHeight="1">
      <c r="B35" t="s">
        <v>35</v>
      </c>
      <c r="C35" t="s">
        <v>36</v>
      </c>
      <c r="D35" s="10">
        <v>2.53</v>
      </c>
      <c r="E35" s="8">
        <v>1533</v>
      </c>
      <c r="F35" s="8">
        <v>605</v>
      </c>
      <c r="H35" s="10">
        <v>7.42</v>
      </c>
      <c r="I35" s="8">
        <v>4401</v>
      </c>
      <c r="J35" s="8">
        <v>593</v>
      </c>
      <c r="L35" s="10">
        <v>6.47</v>
      </c>
      <c r="M35" s="8">
        <v>3600</v>
      </c>
      <c r="N35" s="8">
        <v>557</v>
      </c>
      <c r="P35" s="10">
        <v>5.37</v>
      </c>
      <c r="Q35" s="8">
        <v>3053</v>
      </c>
      <c r="R35" s="8">
        <v>569</v>
      </c>
    </row>
    <row r="36" spans="2:18" ht="15" customHeight="1">
      <c r="B36" t="s">
        <v>37</v>
      </c>
      <c r="C36" t="s">
        <v>38</v>
      </c>
      <c r="D36" s="10">
        <v>0</v>
      </c>
      <c r="E36" s="8">
        <v>0</v>
      </c>
      <c r="F36" s="8" t="s">
        <v>15</v>
      </c>
      <c r="H36" s="10">
        <v>0</v>
      </c>
      <c r="I36" s="8">
        <v>104</v>
      </c>
      <c r="J36" s="8" t="s">
        <v>15</v>
      </c>
      <c r="L36" s="10">
        <v>0</v>
      </c>
      <c r="M36" s="8">
        <v>0</v>
      </c>
      <c r="N36" s="8" t="s">
        <v>15</v>
      </c>
      <c r="P36" s="10">
        <v>0</v>
      </c>
      <c r="Q36" s="8">
        <v>0</v>
      </c>
      <c r="R36" s="8" t="s">
        <v>15</v>
      </c>
    </row>
    <row r="37" spans="3:18" ht="15" customHeight="1">
      <c r="C37" t="s">
        <v>39</v>
      </c>
      <c r="D37" s="10">
        <v>2.4</v>
      </c>
      <c r="E37" s="8">
        <v>1501</v>
      </c>
      <c r="F37" s="8">
        <v>626</v>
      </c>
      <c r="H37" s="10">
        <v>2.7</v>
      </c>
      <c r="I37" s="8">
        <v>1788</v>
      </c>
      <c r="J37" s="8">
        <v>662</v>
      </c>
      <c r="L37" s="10">
        <v>2.09</v>
      </c>
      <c r="M37" s="8">
        <v>1012</v>
      </c>
      <c r="N37" s="8">
        <v>484</v>
      </c>
      <c r="P37" s="10">
        <v>1.8</v>
      </c>
      <c r="Q37" s="8">
        <v>916</v>
      </c>
      <c r="R37" s="8">
        <v>509</v>
      </c>
    </row>
    <row r="38" spans="3:18" ht="15" customHeight="1">
      <c r="C38" t="s">
        <v>40</v>
      </c>
      <c r="D38" s="10">
        <v>0</v>
      </c>
      <c r="E38" s="8">
        <v>0</v>
      </c>
      <c r="F38" s="8" t="s">
        <v>15</v>
      </c>
      <c r="H38" s="10">
        <v>0</v>
      </c>
      <c r="I38" s="8">
        <v>125</v>
      </c>
      <c r="J38" s="8" t="s">
        <v>15</v>
      </c>
      <c r="L38" s="10">
        <v>0</v>
      </c>
      <c r="M38" s="8">
        <v>0</v>
      </c>
      <c r="N38" s="8" t="s">
        <v>15</v>
      </c>
      <c r="P38" s="10">
        <v>0</v>
      </c>
      <c r="Q38" s="8">
        <v>0</v>
      </c>
      <c r="R38" s="8" t="s">
        <v>15</v>
      </c>
    </row>
    <row r="39" spans="3:18" ht="15" customHeight="1">
      <c r="C39" t="s">
        <v>41</v>
      </c>
      <c r="D39" s="10">
        <v>1.17</v>
      </c>
      <c r="E39" s="8">
        <v>716</v>
      </c>
      <c r="F39" s="8">
        <v>614</v>
      </c>
      <c r="H39" s="10">
        <v>4.34</v>
      </c>
      <c r="I39" s="8">
        <v>2304</v>
      </c>
      <c r="J39" s="8">
        <v>530</v>
      </c>
      <c r="L39" s="10">
        <v>3.2</v>
      </c>
      <c r="M39" s="8">
        <v>1724</v>
      </c>
      <c r="N39" s="8">
        <v>539</v>
      </c>
      <c r="P39" s="10">
        <v>3.51</v>
      </c>
      <c r="Q39" s="8">
        <v>1742</v>
      </c>
      <c r="R39" s="8">
        <v>496</v>
      </c>
    </row>
    <row r="40" spans="3:18" ht="15" customHeight="1">
      <c r="C40" t="s">
        <v>42</v>
      </c>
      <c r="D40" s="10">
        <v>0.81</v>
      </c>
      <c r="E40" s="8">
        <v>469</v>
      </c>
      <c r="F40" s="8">
        <v>576</v>
      </c>
      <c r="H40" s="10">
        <v>1.73</v>
      </c>
      <c r="I40" s="8">
        <v>999</v>
      </c>
      <c r="J40" s="8">
        <v>576</v>
      </c>
      <c r="L40" s="10">
        <v>1.1</v>
      </c>
      <c r="M40" s="8">
        <v>598</v>
      </c>
      <c r="N40" s="8">
        <v>543</v>
      </c>
      <c r="P40" s="10">
        <v>1.55</v>
      </c>
      <c r="Q40" s="8">
        <v>723</v>
      </c>
      <c r="R40" s="8">
        <v>467</v>
      </c>
    </row>
    <row r="41" spans="3:18" ht="15" customHeight="1">
      <c r="C41" t="s">
        <v>43</v>
      </c>
      <c r="D41" s="10">
        <v>2.67</v>
      </c>
      <c r="E41" s="8">
        <v>1985</v>
      </c>
      <c r="F41" s="8">
        <v>744</v>
      </c>
      <c r="H41" s="10">
        <v>4.87</v>
      </c>
      <c r="I41" s="8">
        <v>3505</v>
      </c>
      <c r="J41" s="8">
        <v>720</v>
      </c>
      <c r="L41" s="10">
        <v>4.27</v>
      </c>
      <c r="M41" s="8">
        <v>3033</v>
      </c>
      <c r="N41" s="8">
        <v>711</v>
      </c>
      <c r="P41" s="10">
        <v>3.63</v>
      </c>
      <c r="Q41" s="8">
        <v>2726</v>
      </c>
      <c r="R41" s="8">
        <v>750</v>
      </c>
    </row>
    <row r="42" spans="3:18" ht="15" customHeight="1">
      <c r="C42" t="s">
        <v>44</v>
      </c>
      <c r="D42" s="10">
        <v>0.4</v>
      </c>
      <c r="E42" s="8">
        <v>165</v>
      </c>
      <c r="F42" s="8">
        <v>412</v>
      </c>
      <c r="H42" s="10">
        <v>0</v>
      </c>
      <c r="I42" s="8">
        <v>0</v>
      </c>
      <c r="J42" s="8" t="s">
        <v>15</v>
      </c>
      <c r="L42" s="10">
        <v>0</v>
      </c>
      <c r="M42" s="8">
        <v>0</v>
      </c>
      <c r="N42" s="8" t="s">
        <v>15</v>
      </c>
      <c r="P42" s="10">
        <v>0</v>
      </c>
      <c r="Q42" s="8">
        <v>0</v>
      </c>
      <c r="R42" s="8" t="s">
        <v>15</v>
      </c>
    </row>
    <row r="43" spans="3:18" ht="15" customHeight="1">
      <c r="C43" t="s">
        <v>45</v>
      </c>
      <c r="D43" s="10">
        <v>1.33</v>
      </c>
      <c r="E43" s="8">
        <v>1177</v>
      </c>
      <c r="F43" s="8">
        <v>883</v>
      </c>
      <c r="H43" s="10">
        <v>2.42</v>
      </c>
      <c r="I43" s="8">
        <v>1571</v>
      </c>
      <c r="J43" s="8">
        <v>650</v>
      </c>
      <c r="L43" s="10">
        <v>2.63</v>
      </c>
      <c r="M43" s="8">
        <v>1660</v>
      </c>
      <c r="N43" s="8">
        <v>630</v>
      </c>
      <c r="P43" s="10">
        <v>2.43</v>
      </c>
      <c r="Q43" s="8">
        <v>1656</v>
      </c>
      <c r="R43" s="8">
        <v>681</v>
      </c>
    </row>
    <row r="44" spans="3:18" ht="15" customHeight="1">
      <c r="C44" t="s">
        <v>46</v>
      </c>
      <c r="D44" s="10">
        <v>4.47</v>
      </c>
      <c r="E44" s="8">
        <v>2973</v>
      </c>
      <c r="F44" s="8">
        <v>666</v>
      </c>
      <c r="H44" s="10">
        <v>6.47</v>
      </c>
      <c r="I44" s="8">
        <v>4111</v>
      </c>
      <c r="J44" s="8">
        <v>636</v>
      </c>
      <c r="L44" s="10">
        <v>6.92</v>
      </c>
      <c r="M44" s="8">
        <v>4037</v>
      </c>
      <c r="N44" s="8">
        <v>584</v>
      </c>
      <c r="P44" s="10">
        <v>6.57</v>
      </c>
      <c r="Q44" s="8">
        <v>3548</v>
      </c>
      <c r="R44" s="8">
        <v>540</v>
      </c>
    </row>
    <row r="45" spans="2:18" ht="15" customHeight="1">
      <c r="B45" t="s">
        <v>35</v>
      </c>
      <c r="C45" t="s">
        <v>47</v>
      </c>
      <c r="D45" s="10">
        <v>2.17</v>
      </c>
      <c r="E45" s="8">
        <v>1272</v>
      </c>
      <c r="F45" s="8">
        <v>587</v>
      </c>
      <c r="H45" s="10">
        <v>4.47</v>
      </c>
      <c r="I45" s="8">
        <v>2178</v>
      </c>
      <c r="J45" s="8">
        <v>488</v>
      </c>
      <c r="L45" s="10">
        <v>2.83</v>
      </c>
      <c r="M45" s="8">
        <v>1423</v>
      </c>
      <c r="N45" s="8">
        <v>502</v>
      </c>
      <c r="P45" s="10">
        <v>3.5</v>
      </c>
      <c r="Q45" s="8">
        <v>1435</v>
      </c>
      <c r="R45" s="8">
        <v>410</v>
      </c>
    </row>
    <row r="46" spans="2:18" ht="15" customHeight="1">
      <c r="B46" t="s">
        <v>37</v>
      </c>
      <c r="C46" t="s">
        <v>48</v>
      </c>
      <c r="D46" s="10">
        <v>1.67</v>
      </c>
      <c r="E46" s="8">
        <v>1229</v>
      </c>
      <c r="F46" s="8">
        <v>737</v>
      </c>
      <c r="H46" s="10">
        <v>5.17</v>
      </c>
      <c r="I46" s="8">
        <v>2387</v>
      </c>
      <c r="J46" s="8">
        <v>462</v>
      </c>
      <c r="L46" s="10">
        <v>3.42</v>
      </c>
      <c r="M46" s="8">
        <v>1782</v>
      </c>
      <c r="N46" s="8">
        <v>522</v>
      </c>
      <c r="P46" s="10">
        <v>3.9</v>
      </c>
      <c r="Q46" s="8">
        <v>1964</v>
      </c>
      <c r="R46" s="8">
        <v>504</v>
      </c>
    </row>
    <row r="47" spans="2:18" ht="15" customHeight="1">
      <c r="B47" t="s">
        <v>135</v>
      </c>
      <c r="C47" t="s">
        <v>49</v>
      </c>
      <c r="D47" s="10">
        <v>2.5</v>
      </c>
      <c r="E47" s="8">
        <v>1654</v>
      </c>
      <c r="F47" s="8">
        <v>662</v>
      </c>
      <c r="H47" s="10">
        <v>5.7</v>
      </c>
      <c r="I47" s="8">
        <v>3520</v>
      </c>
      <c r="J47" s="8">
        <v>618</v>
      </c>
      <c r="L47" s="10">
        <v>5.63</v>
      </c>
      <c r="M47" s="8">
        <v>3655</v>
      </c>
      <c r="N47" s="8">
        <v>649</v>
      </c>
      <c r="P47" s="10">
        <v>5.41</v>
      </c>
      <c r="Q47" s="8">
        <v>3342</v>
      </c>
      <c r="R47" s="8">
        <v>618</v>
      </c>
    </row>
    <row r="48" spans="3:18" ht="15" customHeight="1">
      <c r="C48" t="s">
        <v>50</v>
      </c>
      <c r="D48" s="10">
        <v>0.33</v>
      </c>
      <c r="E48" s="8">
        <v>322</v>
      </c>
      <c r="F48" s="8">
        <v>966</v>
      </c>
      <c r="H48" s="10">
        <v>1.6</v>
      </c>
      <c r="I48" s="8">
        <v>1396</v>
      </c>
      <c r="J48" s="8">
        <v>872</v>
      </c>
      <c r="L48" s="10">
        <v>1.33</v>
      </c>
      <c r="M48" s="8">
        <v>1436</v>
      </c>
      <c r="N48" s="8">
        <v>1077</v>
      </c>
      <c r="P48" s="10">
        <v>1.33</v>
      </c>
      <c r="Q48" s="8">
        <v>1336</v>
      </c>
      <c r="R48" s="8">
        <v>1002</v>
      </c>
    </row>
    <row r="49" spans="3:19" ht="15" customHeight="1">
      <c r="C49" t="s">
        <v>51</v>
      </c>
      <c r="D49" s="10">
        <v>0</v>
      </c>
      <c r="E49" s="8">
        <v>255</v>
      </c>
      <c r="F49" s="8" t="s">
        <v>15</v>
      </c>
      <c r="H49" s="10">
        <v>0.77</v>
      </c>
      <c r="I49" s="8">
        <v>1033</v>
      </c>
      <c r="J49" s="8">
        <v>1336</v>
      </c>
      <c r="L49" s="10">
        <v>0.33</v>
      </c>
      <c r="M49" s="8">
        <v>1047</v>
      </c>
      <c r="N49" s="8">
        <v>3142</v>
      </c>
      <c r="P49" s="10">
        <v>0.3</v>
      </c>
      <c r="Q49" s="8">
        <v>1086</v>
      </c>
      <c r="R49" s="8">
        <v>3621</v>
      </c>
      <c r="S49" s="14"/>
    </row>
    <row r="50" spans="3:18" ht="15" customHeight="1">
      <c r="C50" t="s">
        <v>52</v>
      </c>
      <c r="D50" s="10">
        <v>2.23</v>
      </c>
      <c r="E50" s="8">
        <v>1200</v>
      </c>
      <c r="F50" s="8">
        <v>537</v>
      </c>
      <c r="H50" s="10">
        <v>4.73</v>
      </c>
      <c r="I50" s="8">
        <v>2401</v>
      </c>
      <c r="J50" s="8">
        <v>507</v>
      </c>
      <c r="L50" s="10">
        <v>3.8</v>
      </c>
      <c r="M50" s="8">
        <v>2027</v>
      </c>
      <c r="N50" s="8">
        <v>533</v>
      </c>
      <c r="P50" s="10">
        <v>3.67</v>
      </c>
      <c r="Q50" s="8">
        <v>2069</v>
      </c>
      <c r="R50" s="8">
        <v>564</v>
      </c>
    </row>
    <row r="51" spans="3:18" ht="15" customHeight="1">
      <c r="C51" t="s">
        <v>53</v>
      </c>
      <c r="D51" s="10">
        <v>0.63</v>
      </c>
      <c r="E51" s="8">
        <v>366</v>
      </c>
      <c r="F51" s="8">
        <v>578</v>
      </c>
      <c r="H51" s="10">
        <v>2.35</v>
      </c>
      <c r="I51" s="8">
        <v>1340</v>
      </c>
      <c r="J51" s="8">
        <v>569</v>
      </c>
      <c r="L51" s="10">
        <v>2.51</v>
      </c>
      <c r="M51" s="8">
        <v>1353</v>
      </c>
      <c r="N51" s="8">
        <v>539</v>
      </c>
      <c r="P51" s="10">
        <v>2.27</v>
      </c>
      <c r="Q51" s="8">
        <v>1219</v>
      </c>
      <c r="R51" s="8">
        <v>538</v>
      </c>
    </row>
    <row r="52" spans="3:18" ht="15" customHeight="1">
      <c r="C52" t="s">
        <v>54</v>
      </c>
      <c r="D52" s="10">
        <v>0.45</v>
      </c>
      <c r="E52" s="8">
        <v>288</v>
      </c>
      <c r="F52" s="8">
        <v>640</v>
      </c>
      <c r="H52" s="10">
        <v>0.9</v>
      </c>
      <c r="I52" s="8">
        <v>537</v>
      </c>
      <c r="J52" s="8">
        <v>597</v>
      </c>
      <c r="L52" s="10">
        <v>0.6</v>
      </c>
      <c r="M52" s="8">
        <v>332</v>
      </c>
      <c r="N52" s="8">
        <v>553</v>
      </c>
      <c r="P52" s="10">
        <v>0.8</v>
      </c>
      <c r="Q52" s="8">
        <v>479</v>
      </c>
      <c r="R52" s="8">
        <v>599</v>
      </c>
    </row>
    <row r="53" spans="3:18" ht="15" customHeight="1">
      <c r="C53" t="s">
        <v>16</v>
      </c>
      <c r="D53" s="10">
        <v>25.76</v>
      </c>
      <c r="E53" s="8">
        <v>17105</v>
      </c>
      <c r="F53" s="8">
        <v>664</v>
      </c>
      <c r="H53" s="10">
        <v>55.94</v>
      </c>
      <c r="I53" s="8">
        <v>33772</v>
      </c>
      <c r="J53" s="8">
        <v>604</v>
      </c>
      <c r="L53" s="10">
        <v>47.13</v>
      </c>
      <c r="M53" s="8">
        <v>28720</v>
      </c>
      <c r="N53" s="8">
        <v>609</v>
      </c>
      <c r="P53" s="10">
        <v>46.03</v>
      </c>
      <c r="Q53" s="8">
        <v>27295</v>
      </c>
      <c r="R53" s="8">
        <v>593</v>
      </c>
    </row>
    <row r="54" spans="4:18" ht="15" customHeight="1">
      <c r="D54" s="10"/>
      <c r="E54" s="8"/>
      <c r="F54" s="8"/>
      <c r="H54" s="10"/>
      <c r="I54" s="8"/>
      <c r="J54" s="8"/>
      <c r="L54" s="10"/>
      <c r="M54" s="8"/>
      <c r="N54" s="8"/>
      <c r="P54" s="10"/>
      <c r="Q54" s="8"/>
      <c r="R54" s="8"/>
    </row>
    <row r="55" spans="2:18" ht="15" customHeight="1">
      <c r="B55" t="s">
        <v>55</v>
      </c>
      <c r="C55" t="s">
        <v>56</v>
      </c>
      <c r="D55" s="10">
        <v>0</v>
      </c>
      <c r="E55" s="8">
        <v>99</v>
      </c>
      <c r="F55" s="8" t="s">
        <v>15</v>
      </c>
      <c r="H55" s="10">
        <v>0.29</v>
      </c>
      <c r="I55" s="8">
        <v>79</v>
      </c>
      <c r="J55">
        <v>267</v>
      </c>
      <c r="L55" s="10">
        <v>0.11</v>
      </c>
      <c r="M55" s="8">
        <v>62</v>
      </c>
      <c r="N55" s="8">
        <v>559</v>
      </c>
      <c r="P55" s="10">
        <v>0.11</v>
      </c>
      <c r="Q55" s="8">
        <v>47</v>
      </c>
      <c r="R55" s="8">
        <v>423</v>
      </c>
    </row>
    <row r="56" spans="2:18" ht="15" customHeight="1">
      <c r="B56" t="s">
        <v>57</v>
      </c>
      <c r="C56" t="s">
        <v>58</v>
      </c>
      <c r="D56" s="10">
        <v>3.37</v>
      </c>
      <c r="E56" s="8">
        <v>2363</v>
      </c>
      <c r="F56" s="8">
        <v>701</v>
      </c>
      <c r="H56" s="10">
        <v>3.66</v>
      </c>
      <c r="I56" s="8">
        <v>2005</v>
      </c>
      <c r="J56">
        <v>548</v>
      </c>
      <c r="L56" s="10">
        <v>2.89</v>
      </c>
      <c r="M56" s="8">
        <v>1583</v>
      </c>
      <c r="N56" s="8">
        <v>547</v>
      </c>
      <c r="P56" s="10">
        <v>3.66</v>
      </c>
      <c r="Q56" s="8">
        <v>1455</v>
      </c>
      <c r="R56" s="8">
        <v>397</v>
      </c>
    </row>
    <row r="57" spans="3:18" ht="15" customHeight="1">
      <c r="C57" t="s">
        <v>59</v>
      </c>
      <c r="D57" s="10">
        <v>10.76</v>
      </c>
      <c r="E57" s="8">
        <v>6709</v>
      </c>
      <c r="F57" s="8">
        <v>624</v>
      </c>
      <c r="H57" s="10">
        <v>18.27</v>
      </c>
      <c r="I57" s="8">
        <v>8382</v>
      </c>
      <c r="J57">
        <v>459</v>
      </c>
      <c r="L57" s="10">
        <v>15.53</v>
      </c>
      <c r="M57" s="8">
        <v>6265</v>
      </c>
      <c r="N57" s="8">
        <v>403</v>
      </c>
      <c r="P57" s="10">
        <v>15.98</v>
      </c>
      <c r="Q57" s="8">
        <v>5658</v>
      </c>
      <c r="R57" s="8">
        <v>354</v>
      </c>
    </row>
    <row r="58" spans="3:18" ht="15" customHeight="1">
      <c r="C58" t="s">
        <v>60</v>
      </c>
      <c r="D58" s="10">
        <v>1.33</v>
      </c>
      <c r="E58" s="8">
        <v>608</v>
      </c>
      <c r="F58" s="8">
        <v>456</v>
      </c>
      <c r="H58" s="10">
        <v>3.72</v>
      </c>
      <c r="I58" s="8">
        <v>1478</v>
      </c>
      <c r="J58">
        <v>397</v>
      </c>
      <c r="L58" s="10">
        <v>2.93</v>
      </c>
      <c r="M58" s="8">
        <v>1734</v>
      </c>
      <c r="N58" s="8">
        <v>591</v>
      </c>
      <c r="P58" s="10">
        <v>2.58</v>
      </c>
      <c r="Q58" s="8">
        <v>1560</v>
      </c>
      <c r="R58" s="8">
        <v>604</v>
      </c>
    </row>
    <row r="59" spans="3:18" ht="15" customHeight="1">
      <c r="C59" t="s">
        <v>61</v>
      </c>
      <c r="D59" s="10">
        <v>2.59</v>
      </c>
      <c r="E59" s="8">
        <v>2526</v>
      </c>
      <c r="F59" s="8">
        <v>974</v>
      </c>
      <c r="H59" s="10">
        <v>3.98</v>
      </c>
      <c r="I59" s="8">
        <v>2610</v>
      </c>
      <c r="J59">
        <v>656</v>
      </c>
      <c r="L59" s="10">
        <v>3.61</v>
      </c>
      <c r="M59" s="8">
        <v>1948</v>
      </c>
      <c r="N59" s="8">
        <v>540</v>
      </c>
      <c r="P59" s="10">
        <v>3.84</v>
      </c>
      <c r="Q59" s="8">
        <v>1990</v>
      </c>
      <c r="R59" s="8">
        <v>519</v>
      </c>
    </row>
    <row r="60" spans="3:18" ht="15" customHeight="1">
      <c r="C60" t="s">
        <v>62</v>
      </c>
      <c r="D60" s="10">
        <v>0</v>
      </c>
      <c r="E60" s="8">
        <v>0</v>
      </c>
      <c r="F60" s="8" t="s">
        <v>15</v>
      </c>
      <c r="H60" s="10">
        <v>0.68</v>
      </c>
      <c r="I60" s="8">
        <v>673</v>
      </c>
      <c r="J60">
        <v>996</v>
      </c>
      <c r="L60" s="10">
        <v>1.48</v>
      </c>
      <c r="M60" s="8">
        <v>706</v>
      </c>
      <c r="N60" s="8">
        <v>477</v>
      </c>
      <c r="P60" s="10">
        <v>0.42</v>
      </c>
      <c r="Q60" s="8">
        <v>103</v>
      </c>
      <c r="R60" s="8">
        <v>245</v>
      </c>
    </row>
    <row r="61" spans="3:18" ht="15" customHeight="1">
      <c r="C61" t="s">
        <v>157</v>
      </c>
      <c r="D61" s="10">
        <v>0</v>
      </c>
      <c r="E61" s="8">
        <v>0</v>
      </c>
      <c r="F61" s="8" t="s">
        <v>15</v>
      </c>
      <c r="H61" s="10">
        <v>1.57</v>
      </c>
      <c r="I61" s="8">
        <v>580</v>
      </c>
      <c r="J61">
        <v>371</v>
      </c>
      <c r="L61" s="10">
        <v>1.43</v>
      </c>
      <c r="M61" s="8">
        <v>792</v>
      </c>
      <c r="N61" s="8">
        <v>553</v>
      </c>
      <c r="P61" s="10">
        <v>1.2</v>
      </c>
      <c r="Q61" s="8">
        <v>510</v>
      </c>
      <c r="R61" s="8">
        <v>426</v>
      </c>
    </row>
    <row r="62" spans="3:18" ht="15" customHeight="1">
      <c r="C62" t="s">
        <v>16</v>
      </c>
      <c r="D62" s="10">
        <v>18.06</v>
      </c>
      <c r="E62" s="8">
        <v>12305</v>
      </c>
      <c r="F62" s="8">
        <v>681</v>
      </c>
      <c r="H62" s="10">
        <v>32.16</v>
      </c>
      <c r="I62" s="8">
        <v>15807</v>
      </c>
      <c r="J62">
        <v>491</v>
      </c>
      <c r="L62" s="10">
        <v>27.99</v>
      </c>
      <c r="M62" s="8">
        <v>13089</v>
      </c>
      <c r="N62" s="8">
        <v>468</v>
      </c>
      <c r="P62" s="10">
        <v>27.79</v>
      </c>
      <c r="Q62" s="8">
        <v>11323</v>
      </c>
      <c r="R62" s="8">
        <v>407</v>
      </c>
    </row>
    <row r="63" spans="4:18" ht="15" customHeight="1">
      <c r="D63" s="10"/>
      <c r="E63" s="8"/>
      <c r="F63" s="8"/>
      <c r="H63" s="10"/>
      <c r="I63" s="8"/>
      <c r="J63" s="8"/>
      <c r="L63" s="10"/>
      <c r="M63" s="8"/>
      <c r="N63" s="8"/>
      <c r="P63" s="10"/>
      <c r="Q63" s="8"/>
      <c r="R63" s="8"/>
    </row>
    <row r="64" spans="2:19" ht="15" customHeight="1">
      <c r="B64" t="s">
        <v>63</v>
      </c>
      <c r="C64" t="s">
        <v>64</v>
      </c>
      <c r="D64" s="14">
        <v>0.52</v>
      </c>
      <c r="E64" s="22">
        <v>452</v>
      </c>
      <c r="F64" s="16">
        <v>870</v>
      </c>
      <c r="G64" s="15"/>
      <c r="H64" s="14">
        <v>3.71</v>
      </c>
      <c r="I64" s="22">
        <v>2995</v>
      </c>
      <c r="J64" s="16">
        <v>807</v>
      </c>
      <c r="K64" s="15"/>
      <c r="L64" s="14">
        <v>3.9</v>
      </c>
      <c r="M64" s="22">
        <v>3145</v>
      </c>
      <c r="N64" s="16">
        <v>807</v>
      </c>
      <c r="O64" s="15"/>
      <c r="P64" s="14">
        <v>0.54</v>
      </c>
      <c r="Q64" s="22">
        <v>437</v>
      </c>
      <c r="R64" s="16">
        <v>809</v>
      </c>
      <c r="S64" s="14" t="s">
        <v>160</v>
      </c>
    </row>
    <row r="65" spans="2:18" ht="15" customHeight="1">
      <c r="B65" t="s">
        <v>65</v>
      </c>
      <c r="C65" t="s">
        <v>16</v>
      </c>
      <c r="D65" s="14">
        <v>0.52</v>
      </c>
      <c r="E65" s="22">
        <v>452</v>
      </c>
      <c r="F65" s="16">
        <v>870</v>
      </c>
      <c r="G65" s="15"/>
      <c r="H65" s="14">
        <v>3.71</v>
      </c>
      <c r="I65" s="22">
        <v>2995</v>
      </c>
      <c r="J65" s="16">
        <v>807</v>
      </c>
      <c r="K65" s="15"/>
      <c r="L65" s="14">
        <v>3.9</v>
      </c>
      <c r="M65" s="22">
        <v>3145</v>
      </c>
      <c r="N65" s="16">
        <v>807</v>
      </c>
      <c r="O65" s="15"/>
      <c r="P65" s="14">
        <v>0.54</v>
      </c>
      <c r="Q65" s="22">
        <v>437</v>
      </c>
      <c r="R65" s="16">
        <v>809</v>
      </c>
    </row>
    <row r="66" spans="5:18" ht="15" customHeight="1">
      <c r="E66" s="8"/>
      <c r="F66" s="8"/>
      <c r="H66" s="10"/>
      <c r="I66" s="8"/>
      <c r="J66" s="8"/>
      <c r="L66" s="10"/>
      <c r="M66" s="8"/>
      <c r="N66" s="8"/>
      <c r="P66" s="10"/>
      <c r="Q66" s="8"/>
      <c r="R66" s="8"/>
    </row>
    <row r="67" spans="2:18" ht="15" customHeight="1">
      <c r="B67" t="s">
        <v>66</v>
      </c>
      <c r="C67" t="s">
        <v>67</v>
      </c>
      <c r="D67" s="10"/>
      <c r="E67" s="8"/>
      <c r="F67" s="8"/>
      <c r="H67" s="10">
        <v>0.67</v>
      </c>
      <c r="I67" s="8"/>
      <c r="J67" s="8"/>
      <c r="L67" s="10">
        <v>0.75</v>
      </c>
      <c r="M67" s="8"/>
      <c r="N67" s="8"/>
      <c r="P67" s="10"/>
      <c r="Q67" s="8"/>
      <c r="R67" s="8"/>
    </row>
    <row r="68" spans="3:18" ht="15" customHeight="1">
      <c r="C68" t="s">
        <v>68</v>
      </c>
      <c r="D68" s="10"/>
      <c r="E68" s="8"/>
      <c r="F68" s="8"/>
      <c r="H68" s="10">
        <v>1.46</v>
      </c>
      <c r="I68" s="8"/>
      <c r="J68" s="8"/>
      <c r="L68" s="10">
        <v>1.79</v>
      </c>
      <c r="M68" s="8"/>
      <c r="N68" s="8"/>
      <c r="P68" s="10">
        <v>1.42</v>
      </c>
      <c r="Q68" s="8"/>
      <c r="R68" s="8"/>
    </row>
    <row r="69" spans="3:18" ht="15" customHeight="1">
      <c r="C69" t="s">
        <v>69</v>
      </c>
      <c r="D69" s="10"/>
      <c r="E69" s="8"/>
      <c r="F69" s="8"/>
      <c r="H69" s="10"/>
      <c r="I69" s="8"/>
      <c r="J69" s="8"/>
      <c r="L69" s="10"/>
      <c r="M69" s="8"/>
      <c r="N69" s="8"/>
      <c r="P69" s="10"/>
      <c r="Q69" s="8"/>
      <c r="R69" s="8"/>
    </row>
    <row r="70" spans="3:18" ht="15" customHeight="1">
      <c r="C70" t="s">
        <v>70</v>
      </c>
      <c r="D70" s="10"/>
      <c r="E70" s="8"/>
      <c r="F70" s="8"/>
      <c r="H70" s="10"/>
      <c r="I70" s="8"/>
      <c r="J70" s="8"/>
      <c r="L70" s="10"/>
      <c r="M70" s="8"/>
      <c r="N70" s="8"/>
      <c r="P70" s="10"/>
      <c r="Q70" s="8"/>
      <c r="R70" s="8"/>
    </row>
    <row r="71" spans="3:18" ht="15" customHeight="1">
      <c r="C71" t="s">
        <v>71</v>
      </c>
      <c r="D71" s="10"/>
      <c r="E71" s="8"/>
      <c r="F71" s="8"/>
      <c r="H71" s="10"/>
      <c r="I71" s="8"/>
      <c r="J71" s="8"/>
      <c r="L71" s="10"/>
      <c r="M71" s="8"/>
      <c r="N71" s="8"/>
      <c r="P71" s="10"/>
      <c r="Q71" s="8"/>
      <c r="R71" s="8"/>
    </row>
    <row r="72" spans="3:18" ht="15" customHeight="1">
      <c r="C72" t="s">
        <v>72</v>
      </c>
      <c r="D72" s="10"/>
      <c r="E72" s="8"/>
      <c r="F72" s="8"/>
      <c r="H72" s="10"/>
      <c r="I72" s="8"/>
      <c r="J72" s="8"/>
      <c r="L72" s="10"/>
      <c r="M72" s="8"/>
      <c r="N72" s="8"/>
      <c r="P72" s="10"/>
      <c r="Q72" s="8"/>
      <c r="R72" s="8"/>
    </row>
    <row r="73" spans="3:18" ht="15" customHeight="1">
      <c r="C73" t="s">
        <v>73</v>
      </c>
      <c r="D73" s="10"/>
      <c r="E73" s="8"/>
      <c r="F73" s="8"/>
      <c r="H73" s="10"/>
      <c r="I73" s="8"/>
      <c r="J73" s="8"/>
      <c r="L73" s="10"/>
      <c r="M73" s="8"/>
      <c r="N73" s="8"/>
      <c r="P73" s="10"/>
      <c r="Q73" s="8"/>
      <c r="R73" s="8"/>
    </row>
    <row r="74" spans="3:18" ht="15" customHeight="1">
      <c r="C74" t="s">
        <v>16</v>
      </c>
      <c r="D74" s="10"/>
      <c r="E74" s="8"/>
      <c r="F74" s="8"/>
      <c r="H74" s="10">
        <v>2.13</v>
      </c>
      <c r="I74" s="8"/>
      <c r="J74" s="8"/>
      <c r="L74" s="10">
        <v>2.54</v>
      </c>
      <c r="M74" s="8"/>
      <c r="N74" s="8"/>
      <c r="P74" s="10">
        <v>1.42</v>
      </c>
      <c r="Q74" s="8"/>
      <c r="R74" s="8"/>
    </row>
    <row r="75" spans="4:18" ht="15" customHeight="1">
      <c r="D75" s="10"/>
      <c r="E75" s="8"/>
      <c r="F75" s="8"/>
      <c r="H75" s="10"/>
      <c r="I75" s="8"/>
      <c r="J75" s="8"/>
      <c r="L75" s="10"/>
      <c r="M75" s="8"/>
      <c r="N75" s="8"/>
      <c r="P75" s="10"/>
      <c r="Q75" s="8"/>
      <c r="R75" s="8"/>
    </row>
    <row r="76" spans="2:18" ht="15" customHeight="1">
      <c r="B76" t="s">
        <v>74</v>
      </c>
      <c r="C76" t="s">
        <v>75</v>
      </c>
      <c r="D76" s="10">
        <v>2.97</v>
      </c>
      <c r="E76" s="8">
        <v>1402</v>
      </c>
      <c r="F76" s="8">
        <v>473</v>
      </c>
      <c r="H76" s="10">
        <v>10.08</v>
      </c>
      <c r="I76" s="8">
        <v>4500</v>
      </c>
      <c r="J76" s="8">
        <v>447</v>
      </c>
      <c r="L76" s="10">
        <v>9.68</v>
      </c>
      <c r="M76" s="8">
        <v>4492</v>
      </c>
      <c r="N76" s="8">
        <v>464</v>
      </c>
      <c r="P76" s="10">
        <v>9.11</v>
      </c>
      <c r="Q76" s="8">
        <v>4111</v>
      </c>
      <c r="R76" s="8">
        <v>451</v>
      </c>
    </row>
    <row r="77" spans="2:18" ht="15" customHeight="1">
      <c r="B77" t="s">
        <v>76</v>
      </c>
      <c r="C77" t="s">
        <v>77</v>
      </c>
      <c r="D77" s="10">
        <v>4.92</v>
      </c>
      <c r="E77" s="8">
        <v>1820</v>
      </c>
      <c r="F77" s="8">
        <v>370</v>
      </c>
      <c r="H77" s="10">
        <v>6.97</v>
      </c>
      <c r="I77" s="8">
        <v>3641</v>
      </c>
      <c r="J77" s="8">
        <v>522</v>
      </c>
      <c r="L77" s="10">
        <v>7.95</v>
      </c>
      <c r="M77" s="8">
        <v>3073</v>
      </c>
      <c r="N77" s="8">
        <v>387</v>
      </c>
      <c r="P77" s="10">
        <v>7.34</v>
      </c>
      <c r="Q77" s="8">
        <v>2864</v>
      </c>
      <c r="R77" s="8">
        <v>390</v>
      </c>
    </row>
    <row r="78" spans="3:18" ht="15" customHeight="1">
      <c r="C78" t="s">
        <v>78</v>
      </c>
      <c r="D78" s="10">
        <v>0.31</v>
      </c>
      <c r="E78" s="8">
        <v>139</v>
      </c>
      <c r="F78" s="8">
        <v>446</v>
      </c>
      <c r="H78" s="10">
        <v>0.96</v>
      </c>
      <c r="I78" s="8">
        <v>395</v>
      </c>
      <c r="J78" s="8">
        <v>413</v>
      </c>
      <c r="L78" s="10">
        <v>0.98</v>
      </c>
      <c r="M78" s="8">
        <v>358</v>
      </c>
      <c r="N78" s="8">
        <v>366</v>
      </c>
      <c r="P78" s="10">
        <v>0.98</v>
      </c>
      <c r="Q78" s="8">
        <v>290</v>
      </c>
      <c r="R78" s="8">
        <v>296</v>
      </c>
    </row>
    <row r="79" spans="3:18" ht="15" customHeight="1">
      <c r="C79" t="s">
        <v>79</v>
      </c>
      <c r="D79" s="10">
        <v>0.07</v>
      </c>
      <c r="E79" s="8">
        <v>218</v>
      </c>
      <c r="F79" s="8">
        <v>3278</v>
      </c>
      <c r="H79" s="10">
        <v>0.09</v>
      </c>
      <c r="I79" s="8">
        <v>226</v>
      </c>
      <c r="J79" s="8">
        <v>2542</v>
      </c>
      <c r="L79" s="10">
        <v>0.27</v>
      </c>
      <c r="M79" s="8">
        <v>217</v>
      </c>
      <c r="N79" s="8">
        <v>815</v>
      </c>
      <c r="P79" s="10">
        <v>0.96</v>
      </c>
      <c r="Q79" s="8">
        <v>685</v>
      </c>
      <c r="R79" s="8">
        <v>717</v>
      </c>
    </row>
    <row r="80" spans="3:18" ht="15" customHeight="1">
      <c r="C80" t="s">
        <v>80</v>
      </c>
      <c r="D80" s="10">
        <v>0</v>
      </c>
      <c r="E80" s="8">
        <v>0</v>
      </c>
      <c r="F80" s="8" t="s">
        <v>15</v>
      </c>
      <c r="H80" s="10">
        <v>3.49</v>
      </c>
      <c r="I80" s="8">
        <v>1178</v>
      </c>
      <c r="J80" s="8">
        <v>338</v>
      </c>
      <c r="L80" s="10">
        <v>3.14</v>
      </c>
      <c r="M80" s="8">
        <v>1003</v>
      </c>
      <c r="N80" s="8">
        <v>320</v>
      </c>
      <c r="P80" s="10">
        <v>3.65</v>
      </c>
      <c r="Q80" s="8">
        <v>1010</v>
      </c>
      <c r="R80" s="8">
        <v>277</v>
      </c>
    </row>
    <row r="81" spans="3:18" ht="15" customHeight="1">
      <c r="C81" t="s">
        <v>81</v>
      </c>
      <c r="D81" s="10">
        <v>6.62</v>
      </c>
      <c r="E81" s="8">
        <v>4256</v>
      </c>
      <c r="F81" s="8">
        <v>643</v>
      </c>
      <c r="H81" s="10">
        <v>10.24</v>
      </c>
      <c r="I81" s="8">
        <v>5215</v>
      </c>
      <c r="J81" s="8">
        <v>509</v>
      </c>
      <c r="L81" s="10">
        <v>9.13</v>
      </c>
      <c r="M81" s="8">
        <v>5554</v>
      </c>
      <c r="N81" s="8">
        <v>608</v>
      </c>
      <c r="P81" s="10">
        <v>8.52</v>
      </c>
      <c r="Q81" s="8">
        <v>4867</v>
      </c>
      <c r="R81" s="8">
        <v>571</v>
      </c>
    </row>
    <row r="82" spans="3:18" ht="15" customHeight="1">
      <c r="C82" t="s">
        <v>82</v>
      </c>
      <c r="D82" s="10">
        <v>0.88</v>
      </c>
      <c r="E82" s="8">
        <v>154</v>
      </c>
      <c r="F82" s="8">
        <v>176</v>
      </c>
      <c r="H82" s="10">
        <v>2.13</v>
      </c>
      <c r="I82" s="8">
        <v>1440</v>
      </c>
      <c r="J82" s="8">
        <v>675</v>
      </c>
      <c r="L82" s="10">
        <v>1.88</v>
      </c>
      <c r="M82" s="8">
        <v>1257</v>
      </c>
      <c r="N82" s="8">
        <v>669</v>
      </c>
      <c r="P82" s="10">
        <v>1.88</v>
      </c>
      <c r="Q82" s="8">
        <v>1274</v>
      </c>
      <c r="R82" s="8">
        <v>678</v>
      </c>
    </row>
    <row r="83" spans="3:19" ht="15" customHeight="1">
      <c r="C83" t="s">
        <v>83</v>
      </c>
      <c r="D83" s="10">
        <v>5.28</v>
      </c>
      <c r="E83" s="8">
        <v>9123</v>
      </c>
      <c r="F83" s="8">
        <v>1727</v>
      </c>
      <c r="H83" s="10">
        <v>9.69</v>
      </c>
      <c r="I83" s="8">
        <v>9359</v>
      </c>
      <c r="J83" s="8">
        <v>966</v>
      </c>
      <c r="L83" s="10">
        <v>9.36</v>
      </c>
      <c r="M83" s="8">
        <v>9690</v>
      </c>
      <c r="N83" s="8">
        <v>1035</v>
      </c>
      <c r="P83" s="10">
        <v>7.78</v>
      </c>
      <c r="Q83" s="8">
        <v>8726</v>
      </c>
      <c r="R83" s="8">
        <v>1121</v>
      </c>
      <c r="S83" s="14"/>
    </row>
    <row r="84" spans="3:18" ht="15" customHeight="1">
      <c r="C84" t="s">
        <v>84</v>
      </c>
      <c r="D84" s="10">
        <v>2.24</v>
      </c>
      <c r="E84" s="8">
        <v>1109</v>
      </c>
      <c r="F84" s="8">
        <v>495</v>
      </c>
      <c r="H84" s="10">
        <v>3.8</v>
      </c>
      <c r="I84" s="8">
        <v>1673</v>
      </c>
      <c r="J84" s="8">
        <v>440</v>
      </c>
      <c r="L84" s="10">
        <v>4.57</v>
      </c>
      <c r="M84" s="8">
        <v>1853</v>
      </c>
      <c r="N84" s="8">
        <v>405</v>
      </c>
      <c r="P84" s="10">
        <v>4.06</v>
      </c>
      <c r="Q84" s="8">
        <v>1593</v>
      </c>
      <c r="R84" s="8">
        <v>392</v>
      </c>
    </row>
    <row r="85" spans="3:18" ht="15" customHeight="1">
      <c r="C85" t="s">
        <v>85</v>
      </c>
      <c r="D85" s="10">
        <v>0.83</v>
      </c>
      <c r="E85" s="8">
        <v>394</v>
      </c>
      <c r="F85" s="8">
        <v>474</v>
      </c>
      <c r="H85" s="10">
        <v>0.98</v>
      </c>
      <c r="I85" s="8">
        <v>630</v>
      </c>
      <c r="J85" s="8">
        <v>641</v>
      </c>
      <c r="L85" s="10">
        <v>0.98</v>
      </c>
      <c r="M85" s="8">
        <v>498</v>
      </c>
      <c r="N85" s="8">
        <v>507</v>
      </c>
      <c r="P85" s="10">
        <v>0.98</v>
      </c>
      <c r="Q85" s="8">
        <v>555</v>
      </c>
      <c r="R85" s="8">
        <v>569</v>
      </c>
    </row>
    <row r="86" spans="3:18" ht="15" customHeight="1">
      <c r="C86" t="s">
        <v>86</v>
      </c>
      <c r="D86" s="10">
        <v>2</v>
      </c>
      <c r="E86" s="8">
        <v>899</v>
      </c>
      <c r="F86" s="8">
        <v>450</v>
      </c>
      <c r="H86" s="10">
        <v>6.33</v>
      </c>
      <c r="I86" s="8">
        <v>2700</v>
      </c>
      <c r="J86" s="8">
        <v>426</v>
      </c>
      <c r="L86" s="10">
        <v>6.97</v>
      </c>
      <c r="M86" s="8">
        <v>3095</v>
      </c>
      <c r="N86" s="8">
        <v>444</v>
      </c>
      <c r="P86" s="10">
        <v>6.45</v>
      </c>
      <c r="Q86" s="8">
        <v>2643</v>
      </c>
      <c r="R86" s="8">
        <v>410</v>
      </c>
    </row>
    <row r="87" spans="3:18" ht="15" customHeight="1">
      <c r="C87" t="s">
        <v>16</v>
      </c>
      <c r="D87" s="10">
        <v>26.11</v>
      </c>
      <c r="E87" s="8">
        <v>19515</v>
      </c>
      <c r="F87" s="8">
        <v>747</v>
      </c>
      <c r="H87" s="10">
        <v>54.76</v>
      </c>
      <c r="I87" s="8">
        <v>30957</v>
      </c>
      <c r="J87" s="8">
        <v>565</v>
      </c>
      <c r="L87" s="10">
        <v>54.9</v>
      </c>
      <c r="M87" s="8">
        <v>31090</v>
      </c>
      <c r="N87" s="8">
        <v>566</v>
      </c>
      <c r="P87" s="10">
        <v>51.7</v>
      </c>
      <c r="Q87" s="8">
        <v>28618</v>
      </c>
      <c r="R87" s="8">
        <v>554</v>
      </c>
    </row>
    <row r="88" spans="4:18" ht="15" customHeight="1">
      <c r="D88" s="10"/>
      <c r="E88" s="8"/>
      <c r="F88" s="8"/>
      <c r="H88" s="10"/>
      <c r="I88" s="8"/>
      <c r="J88" s="8"/>
      <c r="L88" s="10"/>
      <c r="M88" s="8"/>
      <c r="N88" s="8"/>
      <c r="P88" s="10"/>
      <c r="Q88" s="8"/>
      <c r="R88" s="8"/>
    </row>
    <row r="89" spans="2:18" ht="15" customHeight="1">
      <c r="B89" t="s">
        <v>87</v>
      </c>
      <c r="C89" t="s">
        <v>88</v>
      </c>
      <c r="D89" s="10">
        <v>0</v>
      </c>
      <c r="E89" s="8">
        <v>0</v>
      </c>
      <c r="F89" s="8" t="s">
        <v>15</v>
      </c>
      <c r="H89" s="10">
        <v>1.31</v>
      </c>
      <c r="I89" s="8">
        <v>579</v>
      </c>
      <c r="J89" s="8">
        <v>440</v>
      </c>
      <c r="L89" s="10">
        <v>1.11</v>
      </c>
      <c r="M89" s="8">
        <v>468</v>
      </c>
      <c r="N89" s="8">
        <v>420</v>
      </c>
      <c r="P89" s="10">
        <v>0.91</v>
      </c>
      <c r="Q89" s="8">
        <v>332</v>
      </c>
      <c r="R89" s="8">
        <v>363</v>
      </c>
    </row>
    <row r="90" spans="3:18" ht="15" customHeight="1">
      <c r="C90" t="s">
        <v>89</v>
      </c>
      <c r="D90" s="10">
        <v>2.79</v>
      </c>
      <c r="E90" s="8">
        <v>813</v>
      </c>
      <c r="F90" s="8">
        <v>291</v>
      </c>
      <c r="H90" s="10">
        <v>3.47</v>
      </c>
      <c r="I90" s="8">
        <v>1784</v>
      </c>
      <c r="J90" s="8">
        <v>515</v>
      </c>
      <c r="L90" s="10">
        <v>1.89</v>
      </c>
      <c r="M90" s="8">
        <v>938</v>
      </c>
      <c r="N90" s="8">
        <v>496</v>
      </c>
      <c r="P90" s="10">
        <v>1.65</v>
      </c>
      <c r="Q90" s="8">
        <v>667</v>
      </c>
      <c r="R90" s="8">
        <v>405</v>
      </c>
    </row>
    <row r="91" spans="3:18" ht="15" customHeight="1">
      <c r="C91" t="s">
        <v>16</v>
      </c>
      <c r="D91" s="10">
        <v>2.79</v>
      </c>
      <c r="E91" s="8">
        <v>813</v>
      </c>
      <c r="F91" s="8">
        <v>291</v>
      </c>
      <c r="H91" s="10">
        <v>4.78</v>
      </c>
      <c r="I91" s="8">
        <v>2363</v>
      </c>
      <c r="J91" s="8">
        <v>494</v>
      </c>
      <c r="L91" s="10">
        <v>3.01</v>
      </c>
      <c r="M91" s="8">
        <v>1406</v>
      </c>
      <c r="N91" s="8">
        <v>467</v>
      </c>
      <c r="P91" s="10">
        <v>2.56</v>
      </c>
      <c r="Q91" s="8">
        <v>999</v>
      </c>
      <c r="R91" s="8">
        <v>390</v>
      </c>
    </row>
    <row r="92" spans="4:18" ht="15" customHeight="1">
      <c r="D92" s="10"/>
      <c r="E92" s="8"/>
      <c r="F92" s="8"/>
      <c r="H92" s="10"/>
      <c r="I92" s="8"/>
      <c r="J92" s="8"/>
      <c r="L92" s="10"/>
      <c r="M92" s="8"/>
      <c r="N92" s="8"/>
      <c r="P92" s="10"/>
      <c r="Q92" s="8"/>
      <c r="R92" s="8"/>
    </row>
    <row r="93" spans="2:18" ht="15" customHeight="1">
      <c r="B93" t="s">
        <v>90</v>
      </c>
      <c r="C93" t="s">
        <v>91</v>
      </c>
      <c r="D93" s="10">
        <v>0</v>
      </c>
      <c r="E93" s="8">
        <v>0</v>
      </c>
      <c r="F93" s="8" t="s">
        <v>15</v>
      </c>
      <c r="H93" s="10">
        <v>0.8</v>
      </c>
      <c r="I93" s="8">
        <v>345</v>
      </c>
      <c r="J93" s="8">
        <v>431</v>
      </c>
      <c r="L93" s="10">
        <v>0.75</v>
      </c>
      <c r="M93" s="8">
        <v>301</v>
      </c>
      <c r="N93" s="8">
        <v>402</v>
      </c>
      <c r="P93" s="10">
        <v>0.75</v>
      </c>
      <c r="Q93" s="8">
        <v>263</v>
      </c>
      <c r="R93" s="8">
        <v>351</v>
      </c>
    </row>
    <row r="94" spans="3:18" ht="15" customHeight="1">
      <c r="C94" t="s">
        <v>92</v>
      </c>
      <c r="D94" s="10">
        <v>1.2</v>
      </c>
      <c r="E94" s="8">
        <v>754</v>
      </c>
      <c r="F94" s="8">
        <v>627</v>
      </c>
      <c r="H94" s="10">
        <v>1.67</v>
      </c>
      <c r="I94" s="8">
        <v>831</v>
      </c>
      <c r="J94" s="8">
        <v>499</v>
      </c>
      <c r="L94" s="10">
        <v>1.67</v>
      </c>
      <c r="M94" s="8">
        <v>889</v>
      </c>
      <c r="N94" s="8">
        <v>533</v>
      </c>
      <c r="P94" s="10">
        <v>1.67</v>
      </c>
      <c r="Q94" s="8">
        <v>630</v>
      </c>
      <c r="R94" s="8">
        <v>378</v>
      </c>
    </row>
    <row r="95" spans="3:18" ht="15" customHeight="1">
      <c r="C95" t="s">
        <v>93</v>
      </c>
      <c r="D95" s="10">
        <v>0</v>
      </c>
      <c r="E95" s="8">
        <v>0</v>
      </c>
      <c r="F95" s="8" t="s">
        <v>15</v>
      </c>
      <c r="H95" s="10">
        <v>0.63</v>
      </c>
      <c r="I95" s="8">
        <v>204</v>
      </c>
      <c r="J95" s="8">
        <v>322</v>
      </c>
      <c r="L95" s="10">
        <v>0.67</v>
      </c>
      <c r="M95" s="8">
        <v>310</v>
      </c>
      <c r="N95" s="8">
        <v>465</v>
      </c>
      <c r="P95" s="10">
        <v>0.33</v>
      </c>
      <c r="Q95" s="8">
        <v>259</v>
      </c>
      <c r="R95" s="8">
        <v>777</v>
      </c>
    </row>
    <row r="96" spans="3:18" ht="15" customHeight="1">
      <c r="C96" t="s">
        <v>94</v>
      </c>
      <c r="D96" s="10">
        <v>7.49</v>
      </c>
      <c r="E96" s="8">
        <v>2827</v>
      </c>
      <c r="F96" s="8">
        <v>377</v>
      </c>
      <c r="H96" s="10">
        <v>24.43</v>
      </c>
      <c r="I96" s="8">
        <v>10092</v>
      </c>
      <c r="J96" s="8">
        <v>413</v>
      </c>
      <c r="L96" s="10">
        <v>21.81</v>
      </c>
      <c r="M96" s="8">
        <v>8332</v>
      </c>
      <c r="N96" s="8">
        <v>382</v>
      </c>
      <c r="P96" s="10">
        <v>20.03</v>
      </c>
      <c r="Q96" s="8">
        <v>7695</v>
      </c>
      <c r="R96" s="8">
        <v>384</v>
      </c>
    </row>
    <row r="97" spans="3:18" ht="15" customHeight="1">
      <c r="C97" t="s">
        <v>95</v>
      </c>
      <c r="D97" s="10">
        <v>8.37</v>
      </c>
      <c r="E97" s="8">
        <v>3457</v>
      </c>
      <c r="F97" s="8">
        <v>413</v>
      </c>
      <c r="H97" s="10">
        <v>17.41</v>
      </c>
      <c r="I97" s="8">
        <v>8118</v>
      </c>
      <c r="J97" s="8">
        <v>466</v>
      </c>
      <c r="L97" s="10">
        <v>14.86</v>
      </c>
      <c r="M97" s="8">
        <v>6926</v>
      </c>
      <c r="N97" s="8">
        <v>466</v>
      </c>
      <c r="P97" s="10">
        <v>13.73</v>
      </c>
      <c r="Q97" s="8">
        <v>5565</v>
      </c>
      <c r="R97" s="8">
        <v>405</v>
      </c>
    </row>
    <row r="98" spans="3:18" ht="15" customHeight="1">
      <c r="C98" t="s">
        <v>96</v>
      </c>
      <c r="D98" s="10">
        <v>2.14</v>
      </c>
      <c r="E98" s="8">
        <v>1548</v>
      </c>
      <c r="F98" s="8">
        <v>725</v>
      </c>
      <c r="H98" s="10">
        <v>1.87</v>
      </c>
      <c r="I98" s="8">
        <v>1112</v>
      </c>
      <c r="J98" s="8">
        <v>595</v>
      </c>
      <c r="L98" s="10">
        <v>1.67</v>
      </c>
      <c r="M98" s="8">
        <v>1000</v>
      </c>
      <c r="N98" s="8">
        <v>600</v>
      </c>
      <c r="P98" s="10">
        <v>2.33</v>
      </c>
      <c r="Q98" s="8">
        <v>1160</v>
      </c>
      <c r="R98" s="8">
        <v>497</v>
      </c>
    </row>
    <row r="99" spans="3:18" ht="15" customHeight="1">
      <c r="C99" t="s">
        <v>97</v>
      </c>
      <c r="D99" s="10">
        <v>0</v>
      </c>
      <c r="E99" s="8">
        <v>0</v>
      </c>
      <c r="F99" s="8" t="s">
        <v>15</v>
      </c>
      <c r="H99" s="10">
        <v>0.87</v>
      </c>
      <c r="I99" s="8">
        <v>419</v>
      </c>
      <c r="J99" s="8">
        <v>482</v>
      </c>
      <c r="L99" s="10">
        <v>0.33</v>
      </c>
      <c r="M99" s="8">
        <v>175</v>
      </c>
      <c r="N99" s="8">
        <v>525</v>
      </c>
      <c r="P99" s="10">
        <v>0.33</v>
      </c>
      <c r="Q99" s="8">
        <v>112</v>
      </c>
      <c r="R99" s="8">
        <v>337</v>
      </c>
    </row>
    <row r="100" spans="3:18" ht="15" customHeight="1">
      <c r="C100" t="s">
        <v>98</v>
      </c>
      <c r="D100" s="10">
        <v>0</v>
      </c>
      <c r="E100" s="8">
        <v>0</v>
      </c>
      <c r="F100" s="8" t="s">
        <v>15</v>
      </c>
      <c r="H100" s="10">
        <v>0.43</v>
      </c>
      <c r="I100" s="8">
        <v>348</v>
      </c>
      <c r="J100" s="8">
        <v>803</v>
      </c>
      <c r="L100" s="10">
        <v>0.3</v>
      </c>
      <c r="M100" s="8">
        <v>324</v>
      </c>
      <c r="N100" s="8">
        <v>1080</v>
      </c>
      <c r="P100" s="10">
        <v>0.6</v>
      </c>
      <c r="Q100" s="8">
        <v>440</v>
      </c>
      <c r="R100" s="8">
        <v>733</v>
      </c>
    </row>
    <row r="101" spans="3:18" ht="15" customHeight="1">
      <c r="C101" t="s">
        <v>99</v>
      </c>
      <c r="D101" s="10">
        <v>0</v>
      </c>
      <c r="E101" s="8">
        <v>0</v>
      </c>
      <c r="F101" s="8" t="s">
        <v>15</v>
      </c>
      <c r="H101" s="10">
        <v>0.33</v>
      </c>
      <c r="I101" s="8">
        <v>217</v>
      </c>
      <c r="J101" s="8">
        <v>650</v>
      </c>
      <c r="L101" s="10">
        <v>0.33</v>
      </c>
      <c r="M101" s="8">
        <v>210</v>
      </c>
      <c r="N101" s="8">
        <v>629</v>
      </c>
      <c r="P101" s="10">
        <v>0.5</v>
      </c>
      <c r="Q101" s="8">
        <v>238</v>
      </c>
      <c r="R101" s="8">
        <v>476</v>
      </c>
    </row>
    <row r="102" spans="3:18" ht="15" customHeight="1">
      <c r="C102" t="s">
        <v>100</v>
      </c>
      <c r="D102" s="10">
        <v>0.67</v>
      </c>
      <c r="E102" s="8">
        <v>447</v>
      </c>
      <c r="F102" s="8">
        <v>671</v>
      </c>
      <c r="H102" s="10">
        <v>2.53</v>
      </c>
      <c r="I102" s="8">
        <v>1436</v>
      </c>
      <c r="J102" s="8">
        <v>567</v>
      </c>
      <c r="L102" s="10">
        <v>2.47</v>
      </c>
      <c r="M102" s="8">
        <v>1429</v>
      </c>
      <c r="N102" s="8">
        <v>579</v>
      </c>
      <c r="P102" s="10">
        <v>2.2</v>
      </c>
      <c r="Q102" s="8">
        <v>1178</v>
      </c>
      <c r="R102" s="8">
        <v>535</v>
      </c>
    </row>
    <row r="103" spans="3:18" ht="15" customHeight="1">
      <c r="C103" t="s">
        <v>101</v>
      </c>
      <c r="D103" s="10">
        <v>0.67</v>
      </c>
      <c r="E103" s="8">
        <v>274</v>
      </c>
      <c r="F103" s="8">
        <v>410</v>
      </c>
      <c r="H103" s="10">
        <v>0.33</v>
      </c>
      <c r="I103" s="8">
        <v>217</v>
      </c>
      <c r="J103" s="8">
        <v>651</v>
      </c>
      <c r="L103" s="10">
        <v>0.67</v>
      </c>
      <c r="M103" s="8">
        <v>385</v>
      </c>
      <c r="N103" s="8">
        <v>578</v>
      </c>
      <c r="P103" s="10">
        <v>0.6</v>
      </c>
      <c r="Q103" s="8">
        <v>287</v>
      </c>
      <c r="R103" s="8">
        <v>479</v>
      </c>
    </row>
    <row r="104" spans="3:18" ht="15" customHeight="1">
      <c r="C104" t="s">
        <v>90</v>
      </c>
      <c r="D104" s="10">
        <v>0</v>
      </c>
      <c r="E104" s="8">
        <v>0</v>
      </c>
      <c r="F104" s="8" t="s">
        <v>15</v>
      </c>
      <c r="H104" s="10">
        <v>0.1</v>
      </c>
      <c r="I104" s="8">
        <v>33</v>
      </c>
      <c r="J104" s="8">
        <v>332</v>
      </c>
      <c r="L104" s="10">
        <v>0</v>
      </c>
      <c r="M104" s="8">
        <v>19</v>
      </c>
      <c r="N104" s="8" t="s">
        <v>15</v>
      </c>
      <c r="P104" s="10">
        <v>0.3</v>
      </c>
      <c r="Q104" s="8">
        <v>22</v>
      </c>
      <c r="R104" s="8">
        <v>74</v>
      </c>
    </row>
    <row r="105" spans="3:18" ht="15" customHeight="1">
      <c r="C105" t="s">
        <v>103</v>
      </c>
      <c r="D105" s="10">
        <v>0</v>
      </c>
      <c r="E105" s="8">
        <v>0</v>
      </c>
      <c r="F105" s="8" t="s">
        <v>15</v>
      </c>
      <c r="H105" s="10">
        <v>0</v>
      </c>
      <c r="I105" s="8">
        <v>72</v>
      </c>
      <c r="J105" s="8" t="s">
        <v>15</v>
      </c>
      <c r="L105" s="10">
        <v>0</v>
      </c>
      <c r="M105" s="8">
        <v>88</v>
      </c>
      <c r="N105" s="8" t="s">
        <v>15</v>
      </c>
      <c r="P105" s="10">
        <v>0.3</v>
      </c>
      <c r="Q105" s="8">
        <v>152</v>
      </c>
      <c r="R105" s="8">
        <v>507</v>
      </c>
    </row>
    <row r="106" spans="3:18" ht="15" customHeight="1">
      <c r="C106" t="s">
        <v>104</v>
      </c>
      <c r="D106" s="10">
        <v>0</v>
      </c>
      <c r="E106" s="8">
        <v>0</v>
      </c>
      <c r="F106" s="8" t="s">
        <v>15</v>
      </c>
      <c r="H106" s="10">
        <v>0</v>
      </c>
      <c r="I106" s="8">
        <v>35</v>
      </c>
      <c r="J106" s="8" t="s">
        <v>15</v>
      </c>
      <c r="L106" s="10">
        <v>0</v>
      </c>
      <c r="M106" s="8">
        <v>22</v>
      </c>
      <c r="N106" s="8" t="s">
        <v>15</v>
      </c>
      <c r="P106" s="10">
        <v>0</v>
      </c>
      <c r="Q106" s="8">
        <v>0</v>
      </c>
      <c r="R106" s="8" t="s">
        <v>15</v>
      </c>
    </row>
    <row r="107" spans="3:18" ht="15" customHeight="1">
      <c r="C107" t="s">
        <v>105</v>
      </c>
      <c r="D107" s="10">
        <v>2.17</v>
      </c>
      <c r="E107" s="8">
        <v>1450</v>
      </c>
      <c r="F107" s="8">
        <v>669</v>
      </c>
      <c r="H107" s="10">
        <v>5.07</v>
      </c>
      <c r="I107" s="8">
        <v>2532</v>
      </c>
      <c r="J107" s="8">
        <v>499</v>
      </c>
      <c r="L107" s="10">
        <v>3.2</v>
      </c>
      <c r="M107" s="8">
        <v>1770</v>
      </c>
      <c r="N107" s="8">
        <v>553</v>
      </c>
      <c r="P107" s="10">
        <v>3.7</v>
      </c>
      <c r="Q107" s="8">
        <v>1438</v>
      </c>
      <c r="R107" s="8">
        <v>388</v>
      </c>
    </row>
    <row r="108" spans="3:18" ht="15" customHeight="1">
      <c r="C108" t="s">
        <v>106</v>
      </c>
      <c r="D108" s="10">
        <v>0</v>
      </c>
      <c r="E108" s="8">
        <v>0</v>
      </c>
      <c r="F108" s="8" t="s">
        <v>15</v>
      </c>
      <c r="H108" s="10">
        <v>0</v>
      </c>
      <c r="I108" s="8">
        <v>33</v>
      </c>
      <c r="J108" s="8" t="s">
        <v>15</v>
      </c>
      <c r="L108" s="10">
        <v>0</v>
      </c>
      <c r="M108" s="8">
        <v>0</v>
      </c>
      <c r="N108" s="8" t="s">
        <v>15</v>
      </c>
      <c r="P108" s="10">
        <v>0</v>
      </c>
      <c r="Q108" s="8">
        <v>0</v>
      </c>
      <c r="R108" s="8" t="s">
        <v>15</v>
      </c>
    </row>
    <row r="109" spans="3:18" ht="15" customHeight="1">
      <c r="C109" t="s">
        <v>16</v>
      </c>
      <c r="D109" s="10">
        <v>22.7</v>
      </c>
      <c r="E109" s="8">
        <v>10756</v>
      </c>
      <c r="F109" s="8">
        <v>474</v>
      </c>
      <c r="H109" s="10">
        <v>56.48</v>
      </c>
      <c r="I109" s="8">
        <v>26045</v>
      </c>
      <c r="J109" s="8">
        <v>461</v>
      </c>
      <c r="L109" s="10">
        <v>48.72</v>
      </c>
      <c r="M109" s="8">
        <v>22179</v>
      </c>
      <c r="N109" s="8">
        <v>455</v>
      </c>
      <c r="P109" s="10">
        <v>47.37</v>
      </c>
      <c r="Q109" s="8">
        <v>19439</v>
      </c>
      <c r="R109" s="8">
        <v>410</v>
      </c>
    </row>
    <row r="110" spans="4:18" ht="15" customHeight="1">
      <c r="D110" s="10"/>
      <c r="E110" s="8"/>
      <c r="F110" s="8"/>
      <c r="H110" s="10"/>
      <c r="I110" s="8"/>
      <c r="J110" s="8"/>
      <c r="L110" s="10"/>
      <c r="M110" s="8"/>
      <c r="N110" s="8"/>
      <c r="P110" s="10"/>
      <c r="Q110" s="8"/>
      <c r="R110" s="8"/>
    </row>
    <row r="111" spans="2:18" ht="15" customHeight="1">
      <c r="B111" t="s">
        <v>107</v>
      </c>
      <c r="C111" t="s">
        <v>108</v>
      </c>
      <c r="D111" s="10">
        <v>0.43</v>
      </c>
      <c r="E111" s="8">
        <v>389</v>
      </c>
      <c r="F111" s="8">
        <v>907</v>
      </c>
      <c r="H111" s="10">
        <v>0.74</v>
      </c>
      <c r="I111" s="8">
        <v>228</v>
      </c>
      <c r="J111" s="8">
        <v>307</v>
      </c>
      <c r="L111" s="10">
        <v>0.74</v>
      </c>
      <c r="M111" s="8">
        <v>165</v>
      </c>
      <c r="N111" s="8">
        <v>222</v>
      </c>
      <c r="P111" s="10">
        <v>0.74</v>
      </c>
      <c r="Q111" s="8">
        <v>176</v>
      </c>
      <c r="R111" s="8">
        <v>237</v>
      </c>
    </row>
    <row r="112" spans="3:18" ht="15" customHeight="1">
      <c r="C112" t="s">
        <v>109</v>
      </c>
      <c r="D112" s="10">
        <v>0</v>
      </c>
      <c r="E112" s="8">
        <v>0</v>
      </c>
      <c r="F112" s="8" t="s">
        <v>15</v>
      </c>
      <c r="H112" s="10">
        <v>0.4</v>
      </c>
      <c r="I112" s="8">
        <v>72</v>
      </c>
      <c r="J112" s="8">
        <v>180</v>
      </c>
      <c r="L112" s="10">
        <v>0.4</v>
      </c>
      <c r="M112" s="8">
        <v>66</v>
      </c>
      <c r="N112" s="8">
        <v>165</v>
      </c>
      <c r="P112" s="10">
        <v>0.4</v>
      </c>
      <c r="Q112" s="8">
        <v>117</v>
      </c>
      <c r="R112" s="8">
        <v>293</v>
      </c>
    </row>
    <row r="113" spans="3:18" ht="15" customHeight="1">
      <c r="C113" t="s">
        <v>16</v>
      </c>
      <c r="D113" s="10">
        <v>0.43</v>
      </c>
      <c r="E113" s="8">
        <v>389</v>
      </c>
      <c r="F113" s="8">
        <v>907</v>
      </c>
      <c r="H113" s="10">
        <v>1.14</v>
      </c>
      <c r="I113" s="8">
        <v>300</v>
      </c>
      <c r="J113" s="8">
        <v>263</v>
      </c>
      <c r="L113" s="10">
        <v>1.14</v>
      </c>
      <c r="M113" s="8">
        <v>231</v>
      </c>
      <c r="N113" s="8">
        <v>202</v>
      </c>
      <c r="P113" s="10">
        <v>1.14</v>
      </c>
      <c r="Q113" s="8">
        <v>293</v>
      </c>
      <c r="R113" s="8">
        <v>257</v>
      </c>
    </row>
    <row r="114" spans="4:18" ht="15" customHeight="1">
      <c r="D114" s="10"/>
      <c r="E114" s="8"/>
      <c r="F114" s="8"/>
      <c r="H114" s="10"/>
      <c r="I114" s="8"/>
      <c r="J114" s="8"/>
      <c r="L114" s="10"/>
      <c r="M114" s="8"/>
      <c r="N114" s="8"/>
      <c r="P114" s="10"/>
      <c r="Q114" s="8"/>
      <c r="R114" s="8"/>
    </row>
    <row r="115" spans="2:18" ht="15" customHeight="1">
      <c r="B115" t="s">
        <v>110</v>
      </c>
      <c r="C115" t="s">
        <v>111</v>
      </c>
      <c r="D115" s="10">
        <v>21.67</v>
      </c>
      <c r="E115" s="8">
        <v>16953</v>
      </c>
      <c r="F115" s="8">
        <v>782</v>
      </c>
      <c r="H115" s="10">
        <v>29.15</v>
      </c>
      <c r="I115" s="8">
        <v>21768</v>
      </c>
      <c r="J115" s="8">
        <v>747</v>
      </c>
      <c r="L115" s="10">
        <v>26.51</v>
      </c>
      <c r="M115" s="8">
        <v>16652</v>
      </c>
      <c r="N115" s="8">
        <v>628</v>
      </c>
      <c r="P115" s="10">
        <v>26.97</v>
      </c>
      <c r="Q115" s="8">
        <v>15983</v>
      </c>
      <c r="R115" s="8">
        <v>593</v>
      </c>
    </row>
    <row r="116" spans="2:18" ht="15" customHeight="1">
      <c r="B116" t="s">
        <v>112</v>
      </c>
      <c r="C116" t="s">
        <v>113</v>
      </c>
      <c r="D116" s="10">
        <v>1.38</v>
      </c>
      <c r="E116" s="8">
        <v>514</v>
      </c>
      <c r="F116" s="8">
        <v>372</v>
      </c>
      <c r="H116" s="10">
        <v>2</v>
      </c>
      <c r="I116" s="8">
        <v>917</v>
      </c>
      <c r="J116" s="8">
        <v>458</v>
      </c>
      <c r="L116" s="10">
        <v>1.17</v>
      </c>
      <c r="M116" s="8">
        <v>629</v>
      </c>
      <c r="N116" s="8">
        <v>539</v>
      </c>
      <c r="P116" s="10">
        <v>1.73</v>
      </c>
      <c r="Q116" s="8">
        <v>784</v>
      </c>
      <c r="R116" s="8">
        <v>452</v>
      </c>
    </row>
    <row r="117" spans="3:18" ht="15" customHeight="1">
      <c r="C117" t="s">
        <v>16</v>
      </c>
      <c r="D117" s="10">
        <v>23.05</v>
      </c>
      <c r="E117" s="8">
        <v>17467</v>
      </c>
      <c r="F117" s="8">
        <v>758</v>
      </c>
      <c r="H117" s="10">
        <v>31.15</v>
      </c>
      <c r="I117" s="8">
        <v>22685</v>
      </c>
      <c r="J117" s="8">
        <v>728</v>
      </c>
      <c r="L117" s="10">
        <v>27.68</v>
      </c>
      <c r="M117" s="8">
        <v>17281</v>
      </c>
      <c r="N117" s="8">
        <v>624</v>
      </c>
      <c r="P117" s="10">
        <v>28.7</v>
      </c>
      <c r="Q117" s="8">
        <v>16767</v>
      </c>
      <c r="R117" s="8">
        <v>584</v>
      </c>
    </row>
    <row r="118" spans="4:18" ht="15" customHeight="1">
      <c r="D118" s="10"/>
      <c r="E118" s="8"/>
      <c r="F118" s="8"/>
      <c r="H118" s="10"/>
      <c r="I118" s="8"/>
      <c r="J118" s="8"/>
      <c r="L118" s="10"/>
      <c r="M118" s="8"/>
      <c r="N118" s="8"/>
      <c r="P118" s="10"/>
      <c r="Q118" s="8"/>
      <c r="R118" s="8"/>
    </row>
    <row r="119" spans="2:18" ht="15" customHeight="1">
      <c r="B119" t="s">
        <v>114</v>
      </c>
      <c r="C119" t="s">
        <v>116</v>
      </c>
      <c r="D119" s="10">
        <v>0</v>
      </c>
      <c r="E119" s="8">
        <v>0</v>
      </c>
      <c r="F119" s="8" t="s">
        <v>15</v>
      </c>
      <c r="H119" s="10">
        <v>1.78</v>
      </c>
      <c r="I119" s="8">
        <v>1356</v>
      </c>
      <c r="J119" s="8">
        <v>763</v>
      </c>
      <c r="L119" s="10">
        <v>1.94</v>
      </c>
      <c r="M119" s="8">
        <v>1520</v>
      </c>
      <c r="N119" s="8">
        <v>782</v>
      </c>
      <c r="P119" s="10">
        <v>1.4</v>
      </c>
      <c r="Q119" s="8">
        <v>1106</v>
      </c>
      <c r="R119" s="8">
        <v>790</v>
      </c>
    </row>
    <row r="120" spans="2:18" ht="15" customHeight="1">
      <c r="B120" t="s">
        <v>115</v>
      </c>
      <c r="C120" t="s">
        <v>117</v>
      </c>
      <c r="D120" s="10">
        <v>0</v>
      </c>
      <c r="E120" s="8">
        <v>0</v>
      </c>
      <c r="F120" s="8" t="s">
        <v>15</v>
      </c>
      <c r="H120" s="10">
        <v>1.03</v>
      </c>
      <c r="I120" s="8">
        <v>237</v>
      </c>
      <c r="J120" s="8">
        <v>230</v>
      </c>
      <c r="L120" s="10">
        <v>0.86</v>
      </c>
      <c r="M120" s="8">
        <v>442</v>
      </c>
      <c r="N120" s="8">
        <v>517</v>
      </c>
      <c r="P120" s="10">
        <v>1.08</v>
      </c>
      <c r="Q120" s="8">
        <v>296</v>
      </c>
      <c r="R120" s="8">
        <v>275</v>
      </c>
    </row>
    <row r="121" spans="3:18" ht="15" customHeight="1">
      <c r="C121" t="s">
        <v>118</v>
      </c>
      <c r="D121" s="10">
        <v>3.44</v>
      </c>
      <c r="E121" s="8">
        <v>1766</v>
      </c>
      <c r="F121" s="8">
        <v>513</v>
      </c>
      <c r="H121" s="10">
        <v>8.19</v>
      </c>
      <c r="I121" s="8">
        <v>4012</v>
      </c>
      <c r="J121" s="8">
        <v>490</v>
      </c>
      <c r="L121" s="10">
        <v>8.71</v>
      </c>
      <c r="M121" s="8">
        <v>4299</v>
      </c>
      <c r="N121" s="8">
        <v>493</v>
      </c>
      <c r="P121" s="10">
        <v>9.99</v>
      </c>
      <c r="Q121" s="8">
        <v>4630</v>
      </c>
      <c r="R121" s="8">
        <v>464</v>
      </c>
    </row>
    <row r="122" spans="3:18" ht="15" customHeight="1">
      <c r="C122" t="s">
        <v>115</v>
      </c>
      <c r="D122" s="10">
        <v>0</v>
      </c>
      <c r="E122" s="8">
        <v>0</v>
      </c>
      <c r="F122" s="8" t="s">
        <v>15</v>
      </c>
      <c r="H122" s="10">
        <v>0.33</v>
      </c>
      <c r="I122" s="8">
        <v>145</v>
      </c>
      <c r="J122" s="8">
        <v>435</v>
      </c>
      <c r="L122" s="10">
        <v>0.33</v>
      </c>
      <c r="M122" s="8">
        <v>155</v>
      </c>
      <c r="N122" s="8">
        <v>465</v>
      </c>
      <c r="P122" s="10">
        <v>0.33</v>
      </c>
      <c r="Q122" s="8">
        <v>150</v>
      </c>
      <c r="R122" s="8">
        <v>450</v>
      </c>
    </row>
    <row r="123" spans="3:18" ht="15" customHeight="1">
      <c r="C123" t="s">
        <v>119</v>
      </c>
      <c r="D123" s="10">
        <v>0.62</v>
      </c>
      <c r="E123" s="8">
        <v>266</v>
      </c>
      <c r="F123" s="8">
        <v>430</v>
      </c>
      <c r="H123" s="10">
        <v>1.08</v>
      </c>
      <c r="I123" s="8">
        <v>371</v>
      </c>
      <c r="J123" s="8">
        <v>345</v>
      </c>
      <c r="L123" s="10">
        <v>0.62</v>
      </c>
      <c r="M123" s="8">
        <v>298</v>
      </c>
      <c r="N123" s="8">
        <v>481</v>
      </c>
      <c r="P123" s="10">
        <v>0.62</v>
      </c>
      <c r="Q123" s="8">
        <v>265</v>
      </c>
      <c r="R123" s="8">
        <v>429</v>
      </c>
    </row>
    <row r="124" spans="3:18" ht="15" customHeight="1">
      <c r="C124" t="s">
        <v>120</v>
      </c>
      <c r="D124" s="10">
        <v>11.33</v>
      </c>
      <c r="E124" s="8">
        <v>6761</v>
      </c>
      <c r="F124" s="8">
        <v>597</v>
      </c>
      <c r="H124" s="10">
        <v>26</v>
      </c>
      <c r="I124" s="8">
        <v>15492</v>
      </c>
      <c r="J124" s="8">
        <v>596</v>
      </c>
      <c r="L124" s="10">
        <v>24</v>
      </c>
      <c r="M124" s="8">
        <v>13743</v>
      </c>
      <c r="N124" s="8">
        <v>573</v>
      </c>
      <c r="P124" s="10">
        <v>23.16</v>
      </c>
      <c r="Q124" s="8">
        <v>12648</v>
      </c>
      <c r="R124" s="8">
        <v>546</v>
      </c>
    </row>
    <row r="125" spans="3:18" ht="15" customHeight="1">
      <c r="C125" t="s">
        <v>121</v>
      </c>
      <c r="D125" s="10">
        <v>0</v>
      </c>
      <c r="E125" s="8">
        <v>0</v>
      </c>
      <c r="F125" s="8" t="s">
        <v>15</v>
      </c>
      <c r="H125" s="10">
        <v>0.74</v>
      </c>
      <c r="I125" s="8">
        <v>352</v>
      </c>
      <c r="J125" s="8">
        <v>474</v>
      </c>
      <c r="L125" s="10">
        <v>0.74</v>
      </c>
      <c r="M125" s="8">
        <v>372</v>
      </c>
      <c r="N125" s="8">
        <v>500</v>
      </c>
      <c r="P125" s="10">
        <v>0.74</v>
      </c>
      <c r="Q125" s="8">
        <v>368</v>
      </c>
      <c r="R125" s="8">
        <v>495</v>
      </c>
    </row>
    <row r="126" spans="3:18" ht="15" customHeight="1">
      <c r="C126" t="s">
        <v>122</v>
      </c>
      <c r="D126" s="10">
        <v>0</v>
      </c>
      <c r="E126" s="8">
        <v>0</v>
      </c>
      <c r="F126" s="8" t="s">
        <v>15</v>
      </c>
      <c r="H126" s="10">
        <v>0</v>
      </c>
      <c r="I126" s="8">
        <v>30</v>
      </c>
      <c r="J126" s="8" t="s">
        <v>15</v>
      </c>
      <c r="L126" s="10">
        <v>0</v>
      </c>
      <c r="M126" s="8">
        <v>22</v>
      </c>
      <c r="N126" s="8" t="s">
        <v>15</v>
      </c>
      <c r="P126" s="10">
        <v>0</v>
      </c>
      <c r="Q126" s="8">
        <v>32</v>
      </c>
      <c r="R126" s="8" t="s">
        <v>15</v>
      </c>
    </row>
    <row r="127" spans="3:18" ht="15" customHeight="1">
      <c r="C127" t="s">
        <v>123</v>
      </c>
      <c r="D127" s="10">
        <v>1.65</v>
      </c>
      <c r="E127" s="8">
        <v>965</v>
      </c>
      <c r="F127" s="8">
        <v>586</v>
      </c>
      <c r="H127" s="10">
        <v>4.72</v>
      </c>
      <c r="I127" s="8">
        <v>2848</v>
      </c>
      <c r="J127" s="8">
        <v>603</v>
      </c>
      <c r="L127" s="10">
        <v>4.23</v>
      </c>
      <c r="M127" s="8">
        <v>2424</v>
      </c>
      <c r="N127" s="8">
        <v>573</v>
      </c>
      <c r="P127" s="10">
        <v>4.3</v>
      </c>
      <c r="Q127" s="8">
        <v>2904</v>
      </c>
      <c r="R127" s="8">
        <v>676</v>
      </c>
    </row>
    <row r="128" spans="3:18" ht="15" customHeight="1">
      <c r="C128" t="s">
        <v>16</v>
      </c>
      <c r="D128" s="10">
        <v>17.04</v>
      </c>
      <c r="E128" s="8">
        <v>9758</v>
      </c>
      <c r="F128" s="8">
        <v>573</v>
      </c>
      <c r="H128" s="10">
        <v>43.87</v>
      </c>
      <c r="I128" s="8">
        <v>24843</v>
      </c>
      <c r="J128" s="8">
        <v>566</v>
      </c>
      <c r="L128" s="10">
        <v>41.43</v>
      </c>
      <c r="M128" s="8">
        <v>23275</v>
      </c>
      <c r="N128" s="8">
        <v>562</v>
      </c>
      <c r="P128" s="10">
        <v>41.62</v>
      </c>
      <c r="Q128" s="8">
        <v>22400</v>
      </c>
      <c r="R128" s="8">
        <v>538</v>
      </c>
    </row>
    <row r="129" spans="4:18" ht="15" customHeight="1">
      <c r="D129" s="10"/>
      <c r="E129" s="8"/>
      <c r="F129" s="8"/>
      <c r="H129" s="10"/>
      <c r="I129" s="8"/>
      <c r="J129" s="8"/>
      <c r="L129" s="10"/>
      <c r="M129" s="8"/>
      <c r="N129" s="8"/>
      <c r="P129" s="10"/>
      <c r="Q129" s="8"/>
      <c r="R129" s="8"/>
    </row>
    <row r="130" spans="2:19" ht="15" customHeight="1">
      <c r="B130" t="s">
        <v>124</v>
      </c>
      <c r="C130" t="s">
        <v>16</v>
      </c>
      <c r="D130" s="14">
        <v>165.26</v>
      </c>
      <c r="E130" s="8">
        <v>105748</v>
      </c>
      <c r="F130" s="16">
        <v>640</v>
      </c>
      <c r="H130" s="14">
        <v>354.73</v>
      </c>
      <c r="I130" s="8">
        <v>198004</v>
      </c>
      <c r="J130" s="16">
        <v>558</v>
      </c>
      <c r="L130" s="14">
        <v>321.08</v>
      </c>
      <c r="M130" s="8">
        <v>175585</v>
      </c>
      <c r="N130" s="16">
        <v>547</v>
      </c>
      <c r="P130" s="14">
        <v>312.12</v>
      </c>
      <c r="Q130" s="8">
        <v>163324</v>
      </c>
      <c r="R130" s="16">
        <v>523</v>
      </c>
      <c r="S130" s="14" t="s">
        <v>163</v>
      </c>
    </row>
    <row r="131" spans="4:18" ht="12.75">
      <c r="D131" s="6"/>
      <c r="E131" s="13"/>
      <c r="F131" s="8"/>
      <c r="H131" s="6"/>
      <c r="I131" s="7"/>
      <c r="J131" s="7"/>
      <c r="P131" s="6"/>
      <c r="Q131" s="7"/>
      <c r="R131" s="7"/>
    </row>
    <row r="132" spans="4:18" ht="12.75">
      <c r="D132" s="6"/>
      <c r="E132" s="13"/>
      <c r="F132" s="8"/>
      <c r="H132" s="6"/>
      <c r="I132" s="7"/>
      <c r="J132" s="7"/>
      <c r="L132" s="6"/>
      <c r="M132" s="7"/>
      <c r="N132" s="7"/>
      <c r="P132" s="6"/>
      <c r="Q132" s="7"/>
      <c r="R132" s="7"/>
    </row>
    <row r="133" spans="4:18" ht="12.75">
      <c r="D133" s="6"/>
      <c r="E133" s="7"/>
      <c r="F133" s="8"/>
      <c r="H133" s="6"/>
      <c r="I133" s="7"/>
      <c r="J133" s="7"/>
      <c r="L133" s="6"/>
      <c r="M133" s="7"/>
      <c r="N133" s="7"/>
      <c r="P133" s="6"/>
      <c r="Q133" s="7"/>
      <c r="R133" s="7"/>
    </row>
    <row r="134" ht="12.75">
      <c r="B134" t="s">
        <v>125</v>
      </c>
    </row>
    <row r="136" ht="12.75">
      <c r="B136" s="9" t="s">
        <v>126</v>
      </c>
    </row>
    <row r="137" ht="12.75">
      <c r="B137" s="9" t="s">
        <v>127</v>
      </c>
    </row>
    <row r="139" ht="12.75">
      <c r="B139" t="s">
        <v>159</v>
      </c>
    </row>
    <row r="140" ht="12.75">
      <c r="B140" t="s">
        <v>158</v>
      </c>
    </row>
    <row r="141" ht="12.75">
      <c r="B141" t="s">
        <v>134</v>
      </c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3/6/03; 02-03 update on 8/21/03.
FHDA IR*P RBB - 3/10/03; 02-03 update 8/26/03
FH 5-yr WSCH FTEF Prod by Term.xls&amp;R&amp;8Page &amp;P of &amp;N</oddFooter>
  </headerFooter>
  <rowBreaks count="3" manualBreakCount="3">
    <brk id="44" min="1" max="17" man="1"/>
    <brk id="75" min="1" max="17" man="1"/>
    <brk id="110" min="1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5" width="9.28125" style="0" customWidth="1"/>
    <col min="6" max="6" width="7.7109375" style="7" customWidth="1"/>
    <col min="7" max="7" width="2.7109375" style="0" customWidth="1"/>
    <col min="8" max="8" width="9.28125" style="0" customWidth="1"/>
    <col min="9" max="9" width="10.421875" style="7" customWidth="1"/>
    <col min="10" max="10" width="7.7109375" style="0" customWidth="1"/>
    <col min="11" max="11" width="2.7109375" style="0" customWidth="1"/>
    <col min="12" max="13" width="9.28125" style="0" customWidth="1"/>
    <col min="14" max="14" width="7.7109375" style="0" customWidth="1"/>
    <col min="15" max="15" width="2.7109375" style="0" customWidth="1"/>
    <col min="16" max="17" width="9.28125" style="0" customWidth="1"/>
    <col min="18" max="18" width="7.7109375" style="0" customWidth="1"/>
    <col min="21" max="21" width="28.4218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161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3" t="s">
        <v>3</v>
      </c>
      <c r="E6" s="3" t="s">
        <v>4</v>
      </c>
      <c r="F6" s="17" t="s">
        <v>5</v>
      </c>
      <c r="G6" s="3"/>
      <c r="H6" s="3" t="s">
        <v>3</v>
      </c>
      <c r="I6" s="17" t="s">
        <v>4</v>
      </c>
      <c r="J6" s="3" t="s">
        <v>5</v>
      </c>
      <c r="K6" s="3"/>
      <c r="L6" s="3" t="s">
        <v>3</v>
      </c>
      <c r="M6" s="3" t="s">
        <v>4</v>
      </c>
      <c r="N6" s="3" t="s">
        <v>5</v>
      </c>
      <c r="O6" s="3"/>
      <c r="P6" s="3" t="s">
        <v>3</v>
      </c>
      <c r="Q6" s="3" t="s">
        <v>4</v>
      </c>
      <c r="R6" s="3" t="s">
        <v>5</v>
      </c>
    </row>
    <row r="7" spans="2:18" ht="13.5" thickTop="1">
      <c r="B7" s="4"/>
      <c r="C7" s="4"/>
      <c r="D7" s="5"/>
      <c r="E7" s="5"/>
      <c r="F7" s="18"/>
      <c r="G7" s="5"/>
      <c r="O7" s="5"/>
      <c r="P7" s="5"/>
      <c r="Q7" s="5"/>
      <c r="R7" s="5"/>
    </row>
    <row r="8" spans="2:23" ht="15" customHeight="1">
      <c r="B8" t="s">
        <v>6</v>
      </c>
      <c r="C8" t="s">
        <v>7</v>
      </c>
      <c r="D8" s="6">
        <v>3.67</v>
      </c>
      <c r="E8" s="7">
        <v>2816</v>
      </c>
      <c r="F8" s="7">
        <v>767</v>
      </c>
      <c r="H8" s="6">
        <v>4.75</v>
      </c>
      <c r="I8" s="7">
        <v>2629</v>
      </c>
      <c r="J8" s="7">
        <v>554</v>
      </c>
      <c r="L8" s="6">
        <v>4.15</v>
      </c>
      <c r="M8" s="7">
        <v>2803</v>
      </c>
      <c r="N8" s="7">
        <v>675</v>
      </c>
      <c r="P8" s="6">
        <v>4.54</v>
      </c>
      <c r="Q8" s="7">
        <v>3015</v>
      </c>
      <c r="R8" s="7">
        <v>664</v>
      </c>
      <c r="W8" s="7"/>
    </row>
    <row r="9" spans="2:23" ht="15" customHeight="1">
      <c r="B9" t="s">
        <v>8</v>
      </c>
      <c r="C9" t="s">
        <v>9</v>
      </c>
      <c r="D9" s="6">
        <v>5.26</v>
      </c>
      <c r="E9" s="7">
        <v>2878</v>
      </c>
      <c r="F9" s="7">
        <v>547</v>
      </c>
      <c r="H9" s="6">
        <v>8.38</v>
      </c>
      <c r="I9" s="7">
        <v>4034</v>
      </c>
      <c r="J9" s="7">
        <v>481</v>
      </c>
      <c r="L9" s="6">
        <v>9.1</v>
      </c>
      <c r="M9" s="7">
        <v>4605</v>
      </c>
      <c r="N9" s="7">
        <v>506</v>
      </c>
      <c r="P9" s="6">
        <v>8.67</v>
      </c>
      <c r="Q9" s="7">
        <v>4518</v>
      </c>
      <c r="R9" s="7">
        <v>521</v>
      </c>
      <c r="W9" s="7"/>
    </row>
    <row r="10" spans="3:18" ht="15" customHeight="1">
      <c r="C10" t="s">
        <v>10</v>
      </c>
      <c r="D10" s="6">
        <v>0</v>
      </c>
      <c r="E10" s="7">
        <v>0</v>
      </c>
      <c r="F10" s="8" t="s">
        <v>15</v>
      </c>
      <c r="H10" s="6">
        <v>0.15</v>
      </c>
      <c r="I10" s="7">
        <v>93</v>
      </c>
      <c r="J10" s="7">
        <v>620</v>
      </c>
      <c r="L10" s="6">
        <v>0.15</v>
      </c>
      <c r="M10" s="7">
        <v>120</v>
      </c>
      <c r="N10" s="7">
        <v>800</v>
      </c>
      <c r="P10" s="6">
        <v>0.15</v>
      </c>
      <c r="Q10" s="7">
        <v>135</v>
      </c>
      <c r="R10" s="7">
        <v>900</v>
      </c>
    </row>
    <row r="11" spans="3:18" ht="15" customHeight="1">
      <c r="C11" t="s">
        <v>11</v>
      </c>
      <c r="D11" s="6">
        <v>0.27</v>
      </c>
      <c r="E11" s="7">
        <v>11</v>
      </c>
      <c r="F11" s="7">
        <v>40</v>
      </c>
      <c r="H11" s="6">
        <v>1.65</v>
      </c>
      <c r="I11" s="7">
        <v>132</v>
      </c>
      <c r="J11" s="7">
        <v>80</v>
      </c>
      <c r="L11" s="6">
        <v>1.54</v>
      </c>
      <c r="M11" s="7">
        <v>116</v>
      </c>
      <c r="N11" s="7">
        <v>76</v>
      </c>
      <c r="P11" s="6">
        <v>2.13</v>
      </c>
      <c r="Q11" s="7">
        <v>175</v>
      </c>
      <c r="R11" s="7">
        <v>82</v>
      </c>
    </row>
    <row r="12" spans="3:18" ht="15" customHeight="1">
      <c r="C12" t="s">
        <v>12</v>
      </c>
      <c r="D12" s="6">
        <v>0.65</v>
      </c>
      <c r="E12" s="7">
        <v>307</v>
      </c>
      <c r="F12" s="7">
        <v>470</v>
      </c>
      <c r="H12" s="6">
        <v>4.33</v>
      </c>
      <c r="I12" s="7">
        <v>1989</v>
      </c>
      <c r="J12" s="7">
        <v>459</v>
      </c>
      <c r="L12" s="6">
        <v>4.33</v>
      </c>
      <c r="M12" s="7">
        <v>1790</v>
      </c>
      <c r="N12" s="7">
        <v>414</v>
      </c>
      <c r="P12" s="6">
        <v>4.33</v>
      </c>
      <c r="Q12" s="7">
        <v>1892</v>
      </c>
      <c r="R12" s="7">
        <v>437</v>
      </c>
    </row>
    <row r="13" spans="3:23" ht="15" customHeight="1">
      <c r="C13" t="s">
        <v>13</v>
      </c>
      <c r="D13" s="6">
        <v>0.4</v>
      </c>
      <c r="E13" s="7">
        <v>286</v>
      </c>
      <c r="F13" s="7">
        <v>713</v>
      </c>
      <c r="H13" s="6">
        <v>1.05</v>
      </c>
      <c r="I13" s="7">
        <v>650</v>
      </c>
      <c r="J13" s="7">
        <v>620</v>
      </c>
      <c r="L13" s="6">
        <v>1.05</v>
      </c>
      <c r="M13" s="7">
        <v>600</v>
      </c>
      <c r="N13" s="7">
        <v>573</v>
      </c>
      <c r="P13" s="6">
        <v>1.05</v>
      </c>
      <c r="Q13" s="7">
        <v>548</v>
      </c>
      <c r="R13" s="7">
        <v>522</v>
      </c>
      <c r="W13" s="7"/>
    </row>
    <row r="14" spans="3:24" ht="15" customHeight="1">
      <c r="C14" t="s">
        <v>14</v>
      </c>
      <c r="D14" s="6">
        <v>0</v>
      </c>
      <c r="E14" s="7">
        <v>0</v>
      </c>
      <c r="F14" s="8" t="s">
        <v>15</v>
      </c>
      <c r="H14" s="6">
        <v>1.1</v>
      </c>
      <c r="I14" s="7">
        <v>511</v>
      </c>
      <c r="J14" s="7">
        <v>465</v>
      </c>
      <c r="L14" s="6">
        <v>1.37</v>
      </c>
      <c r="M14" s="7">
        <v>1048</v>
      </c>
      <c r="N14" s="7">
        <v>767</v>
      </c>
      <c r="P14" s="6">
        <v>0.9</v>
      </c>
      <c r="Q14" s="7">
        <v>324</v>
      </c>
      <c r="R14" s="7">
        <v>360</v>
      </c>
      <c r="X14" s="7"/>
    </row>
    <row r="15" spans="3:23" ht="15" customHeight="1">
      <c r="C15" t="s">
        <v>16</v>
      </c>
      <c r="D15" s="6">
        <v>10.26</v>
      </c>
      <c r="E15" s="7">
        <v>6298</v>
      </c>
      <c r="F15" s="7">
        <v>614</v>
      </c>
      <c r="H15" s="6">
        <v>21.4</v>
      </c>
      <c r="I15" s="7">
        <v>10037</v>
      </c>
      <c r="J15" s="7">
        <v>469</v>
      </c>
      <c r="L15" s="6">
        <v>21.68</v>
      </c>
      <c r="M15" s="7">
        <v>11082</v>
      </c>
      <c r="N15" s="7">
        <v>511</v>
      </c>
      <c r="P15" s="6">
        <v>21.76</v>
      </c>
      <c r="Q15" s="7">
        <v>10606</v>
      </c>
      <c r="R15" s="7">
        <v>487</v>
      </c>
      <c r="W15" s="7"/>
    </row>
    <row r="16" spans="4:18" ht="15" customHeight="1">
      <c r="D16" s="6"/>
      <c r="E16" s="7"/>
      <c r="H16" s="6"/>
      <c r="J16" s="7"/>
      <c r="L16" s="6"/>
      <c r="M16" s="7"/>
      <c r="N16" s="7"/>
      <c r="P16" s="6"/>
      <c r="Q16" s="7"/>
      <c r="R16" s="7"/>
    </row>
    <row r="17" spans="2:18" ht="15" customHeight="1">
      <c r="B17" t="s">
        <v>17</v>
      </c>
      <c r="C17" t="s">
        <v>18</v>
      </c>
      <c r="D17" s="6">
        <v>0.2</v>
      </c>
      <c r="E17" s="7">
        <v>204</v>
      </c>
      <c r="F17" s="7">
        <v>1017</v>
      </c>
      <c r="H17" s="6">
        <v>0.4</v>
      </c>
      <c r="I17" s="7">
        <v>489</v>
      </c>
      <c r="J17" s="7">
        <v>1222</v>
      </c>
      <c r="L17" s="6">
        <v>0.4</v>
      </c>
      <c r="M17" s="7">
        <v>378</v>
      </c>
      <c r="N17" s="7">
        <v>945</v>
      </c>
      <c r="P17" s="6">
        <v>0.4</v>
      </c>
      <c r="Q17" s="7">
        <v>393</v>
      </c>
      <c r="R17" s="7">
        <v>982</v>
      </c>
    </row>
    <row r="18" spans="2:23" ht="15" customHeight="1">
      <c r="B18" t="s">
        <v>19</v>
      </c>
      <c r="C18" t="s">
        <v>20</v>
      </c>
      <c r="D18" s="6">
        <v>2.69</v>
      </c>
      <c r="E18" s="7">
        <v>2217</v>
      </c>
      <c r="F18" s="7">
        <v>825</v>
      </c>
      <c r="H18" s="6">
        <v>9.54</v>
      </c>
      <c r="I18" s="7">
        <v>8254</v>
      </c>
      <c r="J18" s="7">
        <v>865</v>
      </c>
      <c r="L18" s="6">
        <v>10.76</v>
      </c>
      <c r="M18" s="7">
        <v>8648</v>
      </c>
      <c r="N18" s="7">
        <v>804</v>
      </c>
      <c r="P18" s="6">
        <v>11.88</v>
      </c>
      <c r="Q18" s="7">
        <v>9641</v>
      </c>
      <c r="R18" s="7">
        <v>812</v>
      </c>
      <c r="W18" s="7"/>
    </row>
    <row r="19" spans="3:23" ht="15" customHeight="1">
      <c r="C19" t="s">
        <v>21</v>
      </c>
      <c r="D19" s="6">
        <v>0</v>
      </c>
      <c r="E19" s="7">
        <v>0</v>
      </c>
      <c r="F19" s="8" t="s">
        <v>15</v>
      </c>
      <c r="H19" s="6">
        <v>1.49</v>
      </c>
      <c r="I19" s="7">
        <v>745</v>
      </c>
      <c r="J19" s="7">
        <v>498</v>
      </c>
      <c r="L19" s="6">
        <v>1.91</v>
      </c>
      <c r="M19" s="7">
        <v>959</v>
      </c>
      <c r="N19" s="7">
        <v>501</v>
      </c>
      <c r="P19" s="6">
        <v>1.66</v>
      </c>
      <c r="Q19" s="7">
        <v>742</v>
      </c>
      <c r="R19" s="7">
        <v>448</v>
      </c>
      <c r="W19" s="7"/>
    </row>
    <row r="20" spans="3:18" ht="15" customHeight="1">
      <c r="C20" t="s">
        <v>22</v>
      </c>
      <c r="D20" s="6">
        <v>0.21</v>
      </c>
      <c r="E20" s="7">
        <v>97</v>
      </c>
      <c r="F20" s="7">
        <v>462</v>
      </c>
      <c r="H20" s="6">
        <v>2.1</v>
      </c>
      <c r="I20" s="7">
        <v>1150</v>
      </c>
      <c r="J20" s="7">
        <v>549</v>
      </c>
      <c r="L20" s="6">
        <v>1.57</v>
      </c>
      <c r="M20" s="7">
        <v>904</v>
      </c>
      <c r="N20" s="7">
        <v>577</v>
      </c>
      <c r="P20" s="6">
        <v>2.2</v>
      </c>
      <c r="Q20" s="7">
        <v>1033</v>
      </c>
      <c r="R20" s="7">
        <v>469</v>
      </c>
    </row>
    <row r="21" spans="3:18" ht="15" customHeight="1">
      <c r="C21" t="s">
        <v>23</v>
      </c>
      <c r="D21" s="6">
        <v>1.27</v>
      </c>
      <c r="E21" s="7">
        <v>656</v>
      </c>
      <c r="F21" s="7">
        <v>517</v>
      </c>
      <c r="H21" s="6">
        <v>4.68</v>
      </c>
      <c r="I21" s="7">
        <v>1814</v>
      </c>
      <c r="J21" s="7">
        <v>388</v>
      </c>
      <c r="L21" s="6">
        <v>4.74</v>
      </c>
      <c r="M21" s="7">
        <v>1881</v>
      </c>
      <c r="N21" s="7">
        <v>397</v>
      </c>
      <c r="P21" s="6">
        <v>4.19</v>
      </c>
      <c r="Q21" s="7">
        <v>1274</v>
      </c>
      <c r="R21" s="7">
        <v>304</v>
      </c>
    </row>
    <row r="22" spans="3:18" ht="15" customHeight="1">
      <c r="C22" t="s">
        <v>155</v>
      </c>
      <c r="D22" s="6">
        <v>2.52</v>
      </c>
      <c r="E22" s="7">
        <v>1464</v>
      </c>
      <c r="F22" s="7">
        <v>581</v>
      </c>
      <c r="H22" s="6">
        <v>1.68</v>
      </c>
      <c r="I22" s="7">
        <v>817</v>
      </c>
      <c r="J22" s="7">
        <v>487</v>
      </c>
      <c r="L22" s="6">
        <v>1.82</v>
      </c>
      <c r="M22" s="7">
        <v>728</v>
      </c>
      <c r="N22" s="7">
        <v>399</v>
      </c>
      <c r="P22" s="6">
        <v>1.29</v>
      </c>
      <c r="Q22" s="7">
        <v>678</v>
      </c>
      <c r="R22" s="7">
        <v>525</v>
      </c>
    </row>
    <row r="23" spans="3:23" ht="15" customHeight="1">
      <c r="C23" t="s">
        <v>24</v>
      </c>
      <c r="D23" s="6">
        <v>2.17</v>
      </c>
      <c r="E23" s="7">
        <v>1249</v>
      </c>
      <c r="F23" s="7">
        <v>576</v>
      </c>
      <c r="H23" s="6">
        <v>1.69</v>
      </c>
      <c r="I23" s="7">
        <v>652</v>
      </c>
      <c r="J23" s="7">
        <v>387</v>
      </c>
      <c r="L23" s="6">
        <v>1.96</v>
      </c>
      <c r="M23" s="7">
        <v>995</v>
      </c>
      <c r="N23" s="7">
        <v>509</v>
      </c>
      <c r="P23" s="6">
        <v>1.78</v>
      </c>
      <c r="Q23" s="7">
        <v>674</v>
      </c>
      <c r="R23" s="7">
        <v>379</v>
      </c>
      <c r="W23" s="7"/>
    </row>
    <row r="24" spans="3:18" ht="15" customHeight="1">
      <c r="C24" t="s">
        <v>25</v>
      </c>
      <c r="D24" s="6">
        <v>0.84</v>
      </c>
      <c r="E24" s="7">
        <v>434</v>
      </c>
      <c r="F24" s="7">
        <v>517</v>
      </c>
      <c r="H24" s="6">
        <v>0.84</v>
      </c>
      <c r="I24" s="7">
        <v>404</v>
      </c>
      <c r="J24" s="7">
        <v>481</v>
      </c>
      <c r="L24" s="6">
        <v>0.79</v>
      </c>
      <c r="M24" s="7">
        <v>471</v>
      </c>
      <c r="N24" s="7">
        <v>600</v>
      </c>
      <c r="P24" s="6">
        <v>0.84</v>
      </c>
      <c r="Q24" s="7">
        <v>517</v>
      </c>
      <c r="R24" s="7">
        <v>615</v>
      </c>
    </row>
    <row r="25" spans="3:23" ht="15" customHeight="1">
      <c r="C25" t="s">
        <v>156</v>
      </c>
      <c r="D25" s="6">
        <v>0.64</v>
      </c>
      <c r="E25" s="7">
        <v>386</v>
      </c>
      <c r="F25" s="7">
        <v>605</v>
      </c>
      <c r="H25" s="6">
        <v>2.81</v>
      </c>
      <c r="I25" s="7">
        <v>1770</v>
      </c>
      <c r="J25" s="7">
        <v>630</v>
      </c>
      <c r="L25" s="6">
        <v>2.7</v>
      </c>
      <c r="M25" s="7">
        <v>1675</v>
      </c>
      <c r="N25" s="7">
        <v>621</v>
      </c>
      <c r="P25" s="6">
        <v>2.64</v>
      </c>
      <c r="Q25" s="7">
        <v>1501</v>
      </c>
      <c r="R25" s="7">
        <v>569</v>
      </c>
      <c r="W25" s="7"/>
    </row>
    <row r="26" spans="3:18" ht="15" customHeight="1">
      <c r="C26" t="s">
        <v>26</v>
      </c>
      <c r="D26" s="6">
        <v>0.81</v>
      </c>
      <c r="E26" s="7">
        <v>420</v>
      </c>
      <c r="F26" s="7">
        <v>518</v>
      </c>
      <c r="H26" s="6">
        <v>1.62</v>
      </c>
      <c r="I26" s="7">
        <v>1120</v>
      </c>
      <c r="J26" s="7">
        <v>692</v>
      </c>
      <c r="L26" s="6">
        <v>1.42</v>
      </c>
      <c r="M26" s="7">
        <v>925</v>
      </c>
      <c r="N26" s="7">
        <v>652</v>
      </c>
      <c r="P26" s="6">
        <v>1.01</v>
      </c>
      <c r="Q26" s="7">
        <v>622</v>
      </c>
      <c r="R26" s="7">
        <v>616</v>
      </c>
    </row>
    <row r="27" spans="3:23" ht="15" customHeight="1">
      <c r="C27" t="s">
        <v>28</v>
      </c>
      <c r="D27" s="6">
        <v>0</v>
      </c>
      <c r="E27" s="7">
        <v>0</v>
      </c>
      <c r="F27" s="8" t="s">
        <v>15</v>
      </c>
      <c r="H27" s="6">
        <v>1.7</v>
      </c>
      <c r="I27" s="7">
        <v>1060</v>
      </c>
      <c r="J27" s="7">
        <v>623</v>
      </c>
      <c r="L27" s="6">
        <v>1.7</v>
      </c>
      <c r="M27" s="7">
        <v>829</v>
      </c>
      <c r="N27" s="7">
        <v>489</v>
      </c>
      <c r="P27" s="6">
        <v>1.37</v>
      </c>
      <c r="Q27" s="7">
        <v>732</v>
      </c>
      <c r="R27" s="7">
        <v>535</v>
      </c>
      <c r="W27" s="7"/>
    </row>
    <row r="28" spans="3:19" ht="15" customHeight="1">
      <c r="C28" t="s">
        <v>29</v>
      </c>
      <c r="D28" s="6">
        <v>6.41</v>
      </c>
      <c r="E28" s="7">
        <v>2595</v>
      </c>
      <c r="F28" s="7">
        <v>405</v>
      </c>
      <c r="H28" s="6">
        <v>3.49</v>
      </c>
      <c r="I28" s="7">
        <v>4348</v>
      </c>
      <c r="J28" s="7">
        <v>1245</v>
      </c>
      <c r="L28" s="6">
        <v>3.49</v>
      </c>
      <c r="M28" s="7">
        <v>1988</v>
      </c>
      <c r="N28" s="7">
        <v>569</v>
      </c>
      <c r="P28" s="6">
        <v>3.49</v>
      </c>
      <c r="Q28" s="7">
        <v>2086</v>
      </c>
      <c r="R28" s="7">
        <v>597</v>
      </c>
      <c r="S28" s="14"/>
    </row>
    <row r="29" spans="3:23" ht="15" customHeight="1">
      <c r="C29" t="s">
        <v>31</v>
      </c>
      <c r="D29" s="6">
        <v>1.47</v>
      </c>
      <c r="E29" s="7">
        <v>925</v>
      </c>
      <c r="F29" s="7">
        <v>627</v>
      </c>
      <c r="H29" s="6">
        <v>1.44</v>
      </c>
      <c r="I29" s="7">
        <v>895</v>
      </c>
      <c r="J29" s="7">
        <v>620</v>
      </c>
      <c r="L29" s="6">
        <v>1.48</v>
      </c>
      <c r="M29" s="7">
        <v>691</v>
      </c>
      <c r="N29" s="7">
        <v>468</v>
      </c>
      <c r="P29" s="6">
        <v>1.27</v>
      </c>
      <c r="Q29" s="7">
        <v>722</v>
      </c>
      <c r="R29" s="7">
        <v>569</v>
      </c>
      <c r="W29" s="7"/>
    </row>
    <row r="30" spans="3:18" ht="15" customHeight="1">
      <c r="C30" t="s">
        <v>32</v>
      </c>
      <c r="D30" s="6">
        <v>2.14</v>
      </c>
      <c r="E30" s="7">
        <v>1571</v>
      </c>
      <c r="F30" s="7">
        <v>733</v>
      </c>
      <c r="H30" s="6">
        <v>3.48</v>
      </c>
      <c r="I30" s="7">
        <v>2381</v>
      </c>
      <c r="J30" s="7">
        <v>684</v>
      </c>
      <c r="L30" s="6">
        <v>3.64</v>
      </c>
      <c r="M30" s="7">
        <v>2405</v>
      </c>
      <c r="N30" s="7">
        <v>660</v>
      </c>
      <c r="P30" s="6">
        <v>3.42</v>
      </c>
      <c r="Q30" s="7">
        <v>2233</v>
      </c>
      <c r="R30" s="7">
        <v>653</v>
      </c>
    </row>
    <row r="31" spans="3:18" ht="15" customHeight="1">
      <c r="C31" t="s">
        <v>33</v>
      </c>
      <c r="D31" s="6">
        <v>1.07</v>
      </c>
      <c r="E31" s="7">
        <v>540</v>
      </c>
      <c r="F31" s="7">
        <v>502</v>
      </c>
      <c r="H31" s="6">
        <v>2.78</v>
      </c>
      <c r="I31" s="7">
        <v>1459</v>
      </c>
      <c r="J31" s="7">
        <v>525</v>
      </c>
      <c r="L31" s="6">
        <v>2.59</v>
      </c>
      <c r="M31" s="7">
        <v>1560</v>
      </c>
      <c r="N31" s="7">
        <v>602</v>
      </c>
      <c r="P31" s="6">
        <v>2.82</v>
      </c>
      <c r="Q31" s="7">
        <v>1775</v>
      </c>
      <c r="R31" s="7">
        <v>629</v>
      </c>
    </row>
    <row r="32" spans="3:23" ht="15" customHeight="1">
      <c r="C32" t="s">
        <v>34</v>
      </c>
      <c r="D32" s="6">
        <v>0</v>
      </c>
      <c r="E32" s="7">
        <v>0</v>
      </c>
      <c r="F32" s="8" t="s">
        <v>15</v>
      </c>
      <c r="H32" s="6">
        <v>3.25</v>
      </c>
      <c r="I32" s="7">
        <v>2132</v>
      </c>
      <c r="J32" s="7">
        <v>655</v>
      </c>
      <c r="L32" s="6">
        <v>2.97</v>
      </c>
      <c r="M32" s="7">
        <v>1702</v>
      </c>
      <c r="N32" s="7">
        <v>573</v>
      </c>
      <c r="P32" s="6">
        <v>2.84</v>
      </c>
      <c r="Q32" s="7">
        <v>2384</v>
      </c>
      <c r="R32" s="7">
        <v>839</v>
      </c>
      <c r="W32" s="7"/>
    </row>
    <row r="33" spans="3:19" ht="15" customHeight="1">
      <c r="C33" t="s">
        <v>16</v>
      </c>
      <c r="D33" s="6">
        <v>22.44</v>
      </c>
      <c r="E33" s="7">
        <v>12757</v>
      </c>
      <c r="F33" s="7">
        <v>569</v>
      </c>
      <c r="H33" s="6">
        <v>42.99</v>
      </c>
      <c r="I33" s="7">
        <v>29489</v>
      </c>
      <c r="J33" s="7">
        <v>686</v>
      </c>
      <c r="L33" s="6">
        <v>43.93</v>
      </c>
      <c r="M33" s="7">
        <v>26738</v>
      </c>
      <c r="N33" s="7">
        <v>609</v>
      </c>
      <c r="P33" s="6">
        <v>43.1</v>
      </c>
      <c r="Q33" s="7">
        <v>27006</v>
      </c>
      <c r="R33" s="7">
        <v>627</v>
      </c>
      <c r="S33" s="14"/>
    </row>
    <row r="34" spans="4:24" ht="15" customHeight="1">
      <c r="D34" s="6"/>
      <c r="E34" s="7"/>
      <c r="H34" s="6"/>
      <c r="J34" s="7"/>
      <c r="L34" s="6"/>
      <c r="M34" s="7"/>
      <c r="N34" s="7"/>
      <c r="P34" s="6"/>
      <c r="Q34" s="7"/>
      <c r="R34" s="7"/>
      <c r="W34" s="7"/>
      <c r="X34" s="7"/>
    </row>
    <row r="35" spans="2:23" ht="15" customHeight="1">
      <c r="B35" t="s">
        <v>35</v>
      </c>
      <c r="C35" t="s">
        <v>36</v>
      </c>
      <c r="D35" s="6">
        <v>1.53</v>
      </c>
      <c r="E35" s="7">
        <v>975</v>
      </c>
      <c r="F35" s="7">
        <v>636</v>
      </c>
      <c r="H35" s="6">
        <v>6.8</v>
      </c>
      <c r="I35" s="7">
        <v>3594</v>
      </c>
      <c r="J35" s="7">
        <v>529</v>
      </c>
      <c r="L35" s="6">
        <v>5.93</v>
      </c>
      <c r="M35" s="7">
        <v>3324</v>
      </c>
      <c r="N35" s="7">
        <v>560</v>
      </c>
      <c r="P35" s="6">
        <v>6.13</v>
      </c>
      <c r="Q35" s="7">
        <v>3146</v>
      </c>
      <c r="R35" s="7">
        <v>513</v>
      </c>
      <c r="W35" s="7"/>
    </row>
    <row r="36" spans="2:18" ht="15" customHeight="1">
      <c r="B36" t="s">
        <v>37</v>
      </c>
      <c r="C36" t="s">
        <v>38</v>
      </c>
      <c r="D36" s="6">
        <v>0</v>
      </c>
      <c r="E36" s="7">
        <v>0</v>
      </c>
      <c r="F36" s="8" t="s">
        <v>15</v>
      </c>
      <c r="H36" s="6">
        <v>0.15</v>
      </c>
      <c r="I36" s="7">
        <v>20</v>
      </c>
      <c r="J36" s="7">
        <v>133</v>
      </c>
      <c r="L36" s="6">
        <v>0</v>
      </c>
      <c r="M36" s="7">
        <v>0</v>
      </c>
      <c r="N36" s="8" t="s">
        <v>15</v>
      </c>
      <c r="P36" s="6">
        <v>0</v>
      </c>
      <c r="Q36" s="7">
        <v>0</v>
      </c>
      <c r="R36" s="8" t="s">
        <v>15</v>
      </c>
    </row>
    <row r="37" spans="3:18" ht="15" customHeight="1">
      <c r="C37" t="s">
        <v>39</v>
      </c>
      <c r="D37" s="6">
        <v>1.8</v>
      </c>
      <c r="E37" s="7">
        <v>1041</v>
      </c>
      <c r="F37" s="7">
        <v>578</v>
      </c>
      <c r="H37" s="6">
        <v>2.25</v>
      </c>
      <c r="I37" s="7">
        <v>1375</v>
      </c>
      <c r="J37" s="7">
        <v>611</v>
      </c>
      <c r="L37" s="6">
        <v>2.4</v>
      </c>
      <c r="M37" s="7">
        <v>1160</v>
      </c>
      <c r="N37" s="7">
        <v>483</v>
      </c>
      <c r="P37" s="6">
        <v>2.1</v>
      </c>
      <c r="Q37" s="7">
        <v>972</v>
      </c>
      <c r="R37" s="7">
        <v>463</v>
      </c>
    </row>
    <row r="38" spans="3:23" ht="15" customHeight="1">
      <c r="C38" t="s">
        <v>41</v>
      </c>
      <c r="D38" s="6">
        <v>1.37</v>
      </c>
      <c r="E38" s="7">
        <v>699</v>
      </c>
      <c r="F38" s="7">
        <v>511</v>
      </c>
      <c r="H38" s="6">
        <v>3.59</v>
      </c>
      <c r="I38" s="7">
        <v>1914</v>
      </c>
      <c r="J38" s="7">
        <v>533</v>
      </c>
      <c r="L38" s="6">
        <v>2.9</v>
      </c>
      <c r="M38" s="7">
        <v>1402</v>
      </c>
      <c r="N38" s="7">
        <v>483</v>
      </c>
      <c r="P38" s="6">
        <v>3.37</v>
      </c>
      <c r="Q38" s="7">
        <v>1702</v>
      </c>
      <c r="R38" s="7">
        <v>506</v>
      </c>
      <c r="W38" s="7"/>
    </row>
    <row r="39" spans="3:18" ht="15" customHeight="1">
      <c r="C39" t="s">
        <v>42</v>
      </c>
      <c r="D39" s="6">
        <v>0.81</v>
      </c>
      <c r="E39" s="7">
        <v>270</v>
      </c>
      <c r="F39" s="7">
        <v>331</v>
      </c>
      <c r="H39" s="6">
        <v>1.85</v>
      </c>
      <c r="I39" s="7">
        <v>1049</v>
      </c>
      <c r="J39" s="7">
        <v>567</v>
      </c>
      <c r="L39" s="6">
        <v>1.42</v>
      </c>
      <c r="M39" s="7">
        <v>629</v>
      </c>
      <c r="N39" s="7">
        <v>444</v>
      </c>
      <c r="P39" s="6">
        <v>1.56</v>
      </c>
      <c r="Q39" s="7">
        <v>771</v>
      </c>
      <c r="R39" s="7">
        <v>493</v>
      </c>
    </row>
    <row r="40" spans="3:18" ht="15" customHeight="1">
      <c r="C40" t="s">
        <v>43</v>
      </c>
      <c r="D40" s="6">
        <v>2</v>
      </c>
      <c r="E40" s="7">
        <v>1919</v>
      </c>
      <c r="F40" s="7">
        <v>960</v>
      </c>
      <c r="H40" s="6">
        <v>5.08</v>
      </c>
      <c r="I40" s="7">
        <v>3753</v>
      </c>
      <c r="J40" s="7">
        <v>738</v>
      </c>
      <c r="L40" s="6">
        <v>4.88</v>
      </c>
      <c r="M40" s="7">
        <v>3337</v>
      </c>
      <c r="N40" s="7">
        <v>683</v>
      </c>
      <c r="P40" s="6">
        <v>4.03</v>
      </c>
      <c r="Q40" s="7">
        <v>2951</v>
      </c>
      <c r="R40" s="7">
        <v>732</v>
      </c>
    </row>
    <row r="41" spans="3:23" ht="15" customHeight="1">
      <c r="C41" t="s">
        <v>44</v>
      </c>
      <c r="D41" s="6">
        <v>0.4</v>
      </c>
      <c r="E41" s="7">
        <v>123</v>
      </c>
      <c r="F41" s="7">
        <v>309</v>
      </c>
      <c r="H41" s="6">
        <v>0</v>
      </c>
      <c r="I41" s="7">
        <v>0</v>
      </c>
      <c r="J41" s="8" t="s">
        <v>15</v>
      </c>
      <c r="L41" s="6">
        <v>0</v>
      </c>
      <c r="M41" s="7">
        <v>0</v>
      </c>
      <c r="N41" s="8" t="s">
        <v>15</v>
      </c>
      <c r="P41" s="6">
        <v>0</v>
      </c>
      <c r="Q41" s="7">
        <v>0</v>
      </c>
      <c r="R41" s="8" t="s">
        <v>15</v>
      </c>
      <c r="W41" s="7"/>
    </row>
    <row r="42" spans="3:18" ht="15" customHeight="1">
      <c r="C42" t="s">
        <v>45</v>
      </c>
      <c r="D42" s="6">
        <v>1.1</v>
      </c>
      <c r="E42" s="7">
        <v>1131</v>
      </c>
      <c r="F42" s="7">
        <v>1028</v>
      </c>
      <c r="H42" s="6">
        <v>1.93</v>
      </c>
      <c r="I42" s="7">
        <v>1138</v>
      </c>
      <c r="J42" s="7">
        <v>589</v>
      </c>
      <c r="L42" s="6">
        <v>2</v>
      </c>
      <c r="M42" s="7">
        <v>1154</v>
      </c>
      <c r="N42" s="7">
        <v>577</v>
      </c>
      <c r="P42" s="6">
        <v>2.67</v>
      </c>
      <c r="Q42" s="7">
        <v>1381</v>
      </c>
      <c r="R42" s="7">
        <v>518</v>
      </c>
    </row>
    <row r="43" spans="3:18" ht="15" customHeight="1">
      <c r="C43" t="s">
        <v>46</v>
      </c>
      <c r="D43" s="6">
        <v>2.9</v>
      </c>
      <c r="E43" s="7">
        <v>2079</v>
      </c>
      <c r="F43" s="7">
        <v>717</v>
      </c>
      <c r="H43" s="6">
        <v>6.03</v>
      </c>
      <c r="I43" s="7">
        <v>3794</v>
      </c>
      <c r="J43" s="7">
        <v>629</v>
      </c>
      <c r="L43" s="6">
        <v>7.13</v>
      </c>
      <c r="M43" s="7">
        <v>4201</v>
      </c>
      <c r="N43" s="7">
        <v>589</v>
      </c>
      <c r="P43" s="6">
        <v>7.37</v>
      </c>
      <c r="Q43" s="7">
        <v>3974</v>
      </c>
      <c r="R43" s="7">
        <v>539</v>
      </c>
    </row>
    <row r="44" spans="2:23" ht="15" customHeight="1">
      <c r="B44" t="s">
        <v>35</v>
      </c>
      <c r="C44" t="s">
        <v>47</v>
      </c>
      <c r="D44" s="6">
        <v>1.87</v>
      </c>
      <c r="E44" s="7">
        <v>975</v>
      </c>
      <c r="F44" s="7">
        <v>522</v>
      </c>
      <c r="H44" s="6">
        <v>3.17</v>
      </c>
      <c r="I44" s="7">
        <v>1808</v>
      </c>
      <c r="J44" s="7">
        <v>571</v>
      </c>
      <c r="L44" s="6">
        <v>3.47</v>
      </c>
      <c r="M44" s="7">
        <v>1779</v>
      </c>
      <c r="N44" s="7">
        <v>513</v>
      </c>
      <c r="P44" s="6">
        <v>2.38</v>
      </c>
      <c r="Q44" s="7">
        <v>1391</v>
      </c>
      <c r="R44" s="7">
        <v>584</v>
      </c>
      <c r="W44" s="7"/>
    </row>
    <row r="45" spans="2:18" ht="15" customHeight="1">
      <c r="B45" t="s">
        <v>37</v>
      </c>
      <c r="C45" t="s">
        <v>48</v>
      </c>
      <c r="D45" s="6">
        <v>1.17</v>
      </c>
      <c r="E45" s="7">
        <v>956</v>
      </c>
      <c r="F45" s="7">
        <v>820</v>
      </c>
      <c r="H45" s="6">
        <v>3.45</v>
      </c>
      <c r="I45" s="7">
        <v>2055</v>
      </c>
      <c r="J45" s="7">
        <v>596</v>
      </c>
      <c r="L45" s="6">
        <v>3.12</v>
      </c>
      <c r="M45" s="7">
        <v>1507</v>
      </c>
      <c r="N45" s="7">
        <v>484</v>
      </c>
      <c r="P45" s="6">
        <v>4.37</v>
      </c>
      <c r="Q45" s="7">
        <v>1883</v>
      </c>
      <c r="R45" s="7">
        <v>431</v>
      </c>
    </row>
    <row r="46" spans="2:23" ht="15" customHeight="1">
      <c r="B46" t="s">
        <v>135</v>
      </c>
      <c r="C46" t="s">
        <v>49</v>
      </c>
      <c r="D46" s="6">
        <v>2.2</v>
      </c>
      <c r="E46" s="7">
        <v>1342</v>
      </c>
      <c r="F46" s="7">
        <v>610</v>
      </c>
      <c r="H46" s="6">
        <v>5.13</v>
      </c>
      <c r="I46" s="7">
        <v>3012</v>
      </c>
      <c r="J46" s="7">
        <v>587</v>
      </c>
      <c r="L46" s="6">
        <v>5.1</v>
      </c>
      <c r="M46" s="7">
        <v>2971</v>
      </c>
      <c r="N46" s="7">
        <v>583</v>
      </c>
      <c r="P46" s="6">
        <v>5.07</v>
      </c>
      <c r="Q46" s="7">
        <v>2906</v>
      </c>
      <c r="R46" s="7">
        <v>574</v>
      </c>
      <c r="W46" s="7"/>
    </row>
    <row r="47" spans="3:23" ht="15" customHeight="1">
      <c r="C47" t="s">
        <v>50</v>
      </c>
      <c r="D47" s="6">
        <v>0.8</v>
      </c>
      <c r="E47" s="7">
        <v>596</v>
      </c>
      <c r="F47" s="7">
        <v>745</v>
      </c>
      <c r="H47" s="6">
        <v>1.87</v>
      </c>
      <c r="I47" s="7">
        <v>1596</v>
      </c>
      <c r="J47" s="7">
        <v>855</v>
      </c>
      <c r="L47" s="6">
        <v>1.47</v>
      </c>
      <c r="M47" s="7">
        <v>1336</v>
      </c>
      <c r="N47" s="7">
        <v>911</v>
      </c>
      <c r="P47" s="6">
        <v>1.87</v>
      </c>
      <c r="Q47" s="7">
        <v>1296</v>
      </c>
      <c r="R47" s="7">
        <v>694</v>
      </c>
      <c r="W47" s="7"/>
    </row>
    <row r="48" spans="3:19" ht="15" customHeight="1">
      <c r="C48" t="s">
        <v>51</v>
      </c>
      <c r="D48" s="6">
        <v>0</v>
      </c>
      <c r="E48" s="7">
        <v>138</v>
      </c>
      <c r="F48" s="8" t="s">
        <v>15</v>
      </c>
      <c r="H48" s="6">
        <v>0.3</v>
      </c>
      <c r="I48" s="7">
        <v>839</v>
      </c>
      <c r="J48" s="7">
        <v>2795</v>
      </c>
      <c r="L48" s="6">
        <v>0.3</v>
      </c>
      <c r="M48" s="7">
        <v>774</v>
      </c>
      <c r="N48" s="7">
        <v>2581</v>
      </c>
      <c r="P48" s="6">
        <v>0.3</v>
      </c>
      <c r="Q48" s="7">
        <v>700</v>
      </c>
      <c r="R48" s="7">
        <v>2332</v>
      </c>
      <c r="S48" s="14"/>
    </row>
    <row r="49" spans="3:18" ht="15" customHeight="1">
      <c r="C49" t="s">
        <v>52</v>
      </c>
      <c r="D49" s="6">
        <v>1.9</v>
      </c>
      <c r="E49" s="7">
        <v>1180</v>
      </c>
      <c r="F49" s="7">
        <v>621</v>
      </c>
      <c r="H49" s="6">
        <v>5.1</v>
      </c>
      <c r="I49" s="7">
        <v>2449</v>
      </c>
      <c r="J49" s="7">
        <v>480</v>
      </c>
      <c r="L49" s="6">
        <v>4.73</v>
      </c>
      <c r="M49" s="7">
        <v>2390</v>
      </c>
      <c r="N49" s="7">
        <v>505</v>
      </c>
      <c r="P49" s="6">
        <v>4.38</v>
      </c>
      <c r="Q49" s="7">
        <v>2353</v>
      </c>
      <c r="R49" s="7">
        <v>537</v>
      </c>
    </row>
    <row r="50" spans="3:23" ht="15" customHeight="1">
      <c r="C50" t="s">
        <v>53</v>
      </c>
      <c r="D50" s="6">
        <v>0.82</v>
      </c>
      <c r="E50" s="7">
        <v>561</v>
      </c>
      <c r="F50" s="7">
        <v>683</v>
      </c>
      <c r="H50" s="6">
        <v>2.92</v>
      </c>
      <c r="I50" s="7">
        <v>1247</v>
      </c>
      <c r="J50" s="7">
        <v>427</v>
      </c>
      <c r="L50" s="6">
        <v>2.51</v>
      </c>
      <c r="M50" s="7">
        <v>1311</v>
      </c>
      <c r="N50" s="7">
        <v>522</v>
      </c>
      <c r="P50" s="6">
        <v>2.63</v>
      </c>
      <c r="Q50" s="7">
        <v>909</v>
      </c>
      <c r="R50" s="7">
        <v>345</v>
      </c>
      <c r="W50" s="7"/>
    </row>
    <row r="51" spans="3:23" ht="15" customHeight="1">
      <c r="C51" t="s">
        <v>54</v>
      </c>
      <c r="D51" s="6">
        <v>0.3</v>
      </c>
      <c r="E51" s="7">
        <v>230</v>
      </c>
      <c r="F51" s="7">
        <v>768</v>
      </c>
      <c r="H51" s="6">
        <v>0.6</v>
      </c>
      <c r="I51" s="7">
        <v>328</v>
      </c>
      <c r="J51" s="7">
        <v>547</v>
      </c>
      <c r="L51" s="6">
        <v>0.6</v>
      </c>
      <c r="M51" s="7">
        <v>323</v>
      </c>
      <c r="N51" s="7">
        <v>538</v>
      </c>
      <c r="P51" s="6">
        <v>0.7</v>
      </c>
      <c r="Q51" s="7">
        <v>330</v>
      </c>
      <c r="R51" s="7">
        <v>472</v>
      </c>
      <c r="W51" s="7"/>
    </row>
    <row r="52" spans="3:18" ht="15" customHeight="1">
      <c r="C52" t="s">
        <v>16</v>
      </c>
      <c r="D52" s="6">
        <v>20.97</v>
      </c>
      <c r="E52" s="7">
        <v>14216</v>
      </c>
      <c r="F52" s="7">
        <v>678</v>
      </c>
      <c r="H52" s="6">
        <v>50.23</v>
      </c>
      <c r="I52" s="7">
        <v>29971</v>
      </c>
      <c r="J52" s="7">
        <v>597</v>
      </c>
      <c r="L52" s="6">
        <v>47.96</v>
      </c>
      <c r="M52" s="7">
        <v>27598</v>
      </c>
      <c r="N52" s="7">
        <v>575</v>
      </c>
      <c r="P52" s="6">
        <v>48.93</v>
      </c>
      <c r="Q52" s="7">
        <v>26665</v>
      </c>
      <c r="R52" s="7">
        <v>545</v>
      </c>
    </row>
    <row r="53" spans="4:18" ht="15" customHeight="1">
      <c r="D53" s="6"/>
      <c r="E53" s="7"/>
      <c r="H53" s="6"/>
      <c r="J53" s="7"/>
      <c r="L53" s="6"/>
      <c r="M53" s="7"/>
      <c r="N53" s="7"/>
      <c r="P53" s="6"/>
      <c r="Q53" s="7"/>
      <c r="R53" s="7"/>
    </row>
    <row r="54" spans="2:18" ht="15" customHeight="1">
      <c r="B54" t="s">
        <v>55</v>
      </c>
      <c r="C54" t="s">
        <v>56</v>
      </c>
      <c r="D54" s="6">
        <v>0</v>
      </c>
      <c r="E54" s="7">
        <v>12</v>
      </c>
      <c r="F54" s="8" t="s">
        <v>15</v>
      </c>
      <c r="H54" s="6">
        <v>0.11</v>
      </c>
      <c r="I54" s="7">
        <v>87</v>
      </c>
      <c r="J54" s="7">
        <v>781</v>
      </c>
      <c r="L54" s="6">
        <v>0.24</v>
      </c>
      <c r="M54" s="7">
        <v>70</v>
      </c>
      <c r="N54" s="7">
        <v>287</v>
      </c>
      <c r="P54" s="6">
        <v>0.24</v>
      </c>
      <c r="Q54" s="7">
        <v>69</v>
      </c>
      <c r="R54" s="7">
        <v>283</v>
      </c>
    </row>
    <row r="55" spans="2:18" ht="15" customHeight="1">
      <c r="B55" t="s">
        <v>57</v>
      </c>
      <c r="C55" t="s">
        <v>58</v>
      </c>
      <c r="D55" s="6">
        <v>2.2</v>
      </c>
      <c r="E55" s="7">
        <v>1507</v>
      </c>
      <c r="F55" s="7">
        <v>686</v>
      </c>
      <c r="H55" s="6">
        <v>3.3</v>
      </c>
      <c r="I55" s="7">
        <v>1442</v>
      </c>
      <c r="J55" s="7">
        <v>436</v>
      </c>
      <c r="L55" s="6">
        <v>2.5</v>
      </c>
      <c r="M55" s="7">
        <v>947</v>
      </c>
      <c r="N55" s="7">
        <v>378</v>
      </c>
      <c r="P55" s="6">
        <v>2.38</v>
      </c>
      <c r="Q55" s="7">
        <v>991</v>
      </c>
      <c r="R55" s="7">
        <v>416</v>
      </c>
    </row>
    <row r="56" spans="3:18" ht="15" customHeight="1">
      <c r="C56" t="s">
        <v>59</v>
      </c>
      <c r="D56" s="6">
        <v>6.64</v>
      </c>
      <c r="E56" s="7">
        <v>4517</v>
      </c>
      <c r="F56" s="7">
        <v>680</v>
      </c>
      <c r="H56" s="6">
        <v>15.05</v>
      </c>
      <c r="I56" s="7">
        <v>6237</v>
      </c>
      <c r="J56" s="7">
        <v>414</v>
      </c>
      <c r="L56" s="6">
        <v>13.52</v>
      </c>
      <c r="M56" s="7">
        <v>4673</v>
      </c>
      <c r="N56" s="7">
        <v>346</v>
      </c>
      <c r="P56" s="6">
        <v>11.74</v>
      </c>
      <c r="Q56" s="7">
        <v>4753</v>
      </c>
      <c r="R56" s="7">
        <v>405</v>
      </c>
    </row>
    <row r="57" spans="3:18" ht="15" customHeight="1">
      <c r="C57" t="s">
        <v>60</v>
      </c>
      <c r="D57" s="6">
        <v>1.33</v>
      </c>
      <c r="E57" s="7">
        <v>665</v>
      </c>
      <c r="F57" s="7">
        <v>499</v>
      </c>
      <c r="H57" s="6">
        <v>3.59</v>
      </c>
      <c r="I57" s="7">
        <v>1938</v>
      </c>
      <c r="J57" s="7">
        <v>540</v>
      </c>
      <c r="L57" s="6">
        <v>4.18</v>
      </c>
      <c r="M57" s="7">
        <v>1872</v>
      </c>
      <c r="N57" s="7">
        <v>447</v>
      </c>
      <c r="P57" s="6">
        <v>3.92</v>
      </c>
      <c r="Q57" s="7">
        <v>1796</v>
      </c>
      <c r="R57" s="7">
        <v>458</v>
      </c>
    </row>
    <row r="58" spans="3:18" ht="15" customHeight="1">
      <c r="C58" t="s">
        <v>61</v>
      </c>
      <c r="D58" s="6">
        <v>1.36</v>
      </c>
      <c r="E58" s="7">
        <v>998</v>
      </c>
      <c r="F58" s="7">
        <v>734</v>
      </c>
      <c r="H58" s="6">
        <v>3.72</v>
      </c>
      <c r="I58" s="7">
        <v>1821</v>
      </c>
      <c r="J58" s="7">
        <v>489</v>
      </c>
      <c r="L58" s="6">
        <v>3.13</v>
      </c>
      <c r="M58" s="7">
        <v>1419</v>
      </c>
      <c r="N58" s="7">
        <v>454</v>
      </c>
      <c r="P58" s="6">
        <v>2.56</v>
      </c>
      <c r="Q58" s="7">
        <v>1042</v>
      </c>
      <c r="R58" s="7">
        <v>407</v>
      </c>
    </row>
    <row r="59" spans="3:18" ht="15" customHeight="1">
      <c r="C59" t="s">
        <v>62</v>
      </c>
      <c r="D59" s="6">
        <v>0</v>
      </c>
      <c r="E59" s="7">
        <v>0</v>
      </c>
      <c r="F59" s="8" t="s">
        <v>15</v>
      </c>
      <c r="H59" s="6">
        <v>0</v>
      </c>
      <c r="I59" s="7">
        <v>205</v>
      </c>
      <c r="J59" s="8" t="s">
        <v>15</v>
      </c>
      <c r="L59" s="6">
        <v>1.46</v>
      </c>
      <c r="M59" s="7">
        <v>777</v>
      </c>
      <c r="N59" s="7">
        <v>533</v>
      </c>
      <c r="P59" s="6">
        <v>0</v>
      </c>
      <c r="Q59" s="7">
        <v>0</v>
      </c>
      <c r="R59" s="8" t="s">
        <v>15</v>
      </c>
    </row>
    <row r="60" spans="3:18" ht="15" customHeight="1">
      <c r="C60" t="s">
        <v>157</v>
      </c>
      <c r="D60" s="6">
        <v>1.56</v>
      </c>
      <c r="E60" s="7">
        <v>1292</v>
      </c>
      <c r="F60" s="7">
        <v>828</v>
      </c>
      <c r="H60" s="6">
        <v>1.53</v>
      </c>
      <c r="I60" s="7">
        <v>730</v>
      </c>
      <c r="J60" s="7">
        <v>476</v>
      </c>
      <c r="L60" s="6">
        <v>2.03</v>
      </c>
      <c r="M60" s="7">
        <v>1101</v>
      </c>
      <c r="N60" s="7">
        <v>542</v>
      </c>
      <c r="P60" s="6">
        <v>1.5</v>
      </c>
      <c r="Q60" s="7">
        <v>709</v>
      </c>
      <c r="R60" s="7">
        <v>473</v>
      </c>
    </row>
    <row r="61" spans="3:18" ht="15" customHeight="1">
      <c r="C61" t="s">
        <v>16</v>
      </c>
      <c r="D61" s="6">
        <v>13.1</v>
      </c>
      <c r="E61" s="7">
        <v>8993</v>
      </c>
      <c r="F61" s="7">
        <v>687</v>
      </c>
      <c r="H61" s="6">
        <v>27.3</v>
      </c>
      <c r="I61" s="7">
        <v>12458</v>
      </c>
      <c r="J61" s="7">
        <v>456</v>
      </c>
      <c r="L61" s="6">
        <v>27.07</v>
      </c>
      <c r="M61" s="7">
        <v>10859</v>
      </c>
      <c r="N61" s="7">
        <v>401</v>
      </c>
      <c r="P61" s="6">
        <v>22.34</v>
      </c>
      <c r="Q61" s="7">
        <v>9360</v>
      </c>
      <c r="R61" s="7">
        <v>419</v>
      </c>
    </row>
    <row r="62" spans="5:18" ht="15" customHeight="1">
      <c r="E62" s="7"/>
      <c r="H62" s="6"/>
      <c r="J62" s="7"/>
      <c r="L62" s="6"/>
      <c r="M62" s="7"/>
      <c r="N62" s="7"/>
      <c r="P62" s="6"/>
      <c r="Q62" s="7"/>
      <c r="R62" s="7"/>
    </row>
    <row r="63" spans="2:19" ht="15" customHeight="1">
      <c r="B63" t="s">
        <v>63</v>
      </c>
      <c r="C63" t="s">
        <v>64</v>
      </c>
      <c r="D63" s="20">
        <v>0.52</v>
      </c>
      <c r="E63" s="7">
        <v>461</v>
      </c>
      <c r="F63" s="15">
        <v>886</v>
      </c>
      <c r="G63" s="15"/>
      <c r="H63" s="20">
        <f>+I63/J63</f>
        <v>4.094175960346964</v>
      </c>
      <c r="I63" s="7">
        <v>3304</v>
      </c>
      <c r="J63" s="15">
        <v>807</v>
      </c>
      <c r="L63" s="20">
        <v>3.93</v>
      </c>
      <c r="M63" s="7">
        <v>3171</v>
      </c>
      <c r="N63" s="15">
        <v>807</v>
      </c>
      <c r="O63" s="15"/>
      <c r="P63" s="20">
        <v>0.64</v>
      </c>
      <c r="Q63" s="7">
        <v>520</v>
      </c>
      <c r="R63" s="15">
        <v>807</v>
      </c>
      <c r="S63" s="21" t="s">
        <v>162</v>
      </c>
    </row>
    <row r="64" spans="2:19" ht="15" customHeight="1">
      <c r="B64" t="s">
        <v>65</v>
      </c>
      <c r="C64" t="s">
        <v>16</v>
      </c>
      <c r="D64" s="20">
        <v>0.52</v>
      </c>
      <c r="E64" s="7">
        <v>461</v>
      </c>
      <c r="F64" s="15">
        <v>886</v>
      </c>
      <c r="G64" s="15"/>
      <c r="H64" s="20">
        <v>4.09</v>
      </c>
      <c r="I64" s="7">
        <v>3304</v>
      </c>
      <c r="J64" s="15">
        <v>807</v>
      </c>
      <c r="L64" s="20">
        <v>3.93</v>
      </c>
      <c r="M64" s="7">
        <v>3171</v>
      </c>
      <c r="N64" s="15">
        <v>807</v>
      </c>
      <c r="O64" s="15"/>
      <c r="P64" s="20">
        <v>0.64</v>
      </c>
      <c r="Q64" s="7">
        <v>520</v>
      </c>
      <c r="R64" s="15">
        <v>807</v>
      </c>
      <c r="S64" s="21" t="s">
        <v>160</v>
      </c>
    </row>
    <row r="65" spans="5:18" ht="15" customHeight="1">
      <c r="E65" s="7"/>
      <c r="H65" s="6"/>
      <c r="J65" s="7"/>
      <c r="L65" s="6"/>
      <c r="M65" s="7"/>
      <c r="N65" s="7"/>
      <c r="P65" s="6"/>
      <c r="Q65" s="7"/>
      <c r="R65" s="7"/>
    </row>
    <row r="66" spans="2:18" ht="15" customHeight="1">
      <c r="B66" t="s">
        <v>66</v>
      </c>
      <c r="C66" t="s">
        <v>67</v>
      </c>
      <c r="D66" s="6"/>
      <c r="E66" s="7"/>
      <c r="H66" s="6"/>
      <c r="J66" s="7"/>
      <c r="L66" s="6"/>
      <c r="M66" s="7"/>
      <c r="N66" s="7"/>
      <c r="P66" s="6"/>
      <c r="Q66" s="7"/>
      <c r="R66" s="7"/>
    </row>
    <row r="67" spans="3:19" ht="15" customHeight="1">
      <c r="C67" t="s">
        <v>68</v>
      </c>
      <c r="D67" s="6"/>
      <c r="E67" s="7"/>
      <c r="H67" s="6">
        <v>1.79</v>
      </c>
      <c r="J67" s="7"/>
      <c r="L67" s="6">
        <v>0.96</v>
      </c>
      <c r="M67" s="7"/>
      <c r="N67" s="7"/>
      <c r="P67" s="6">
        <v>1.42</v>
      </c>
      <c r="Q67" s="7"/>
      <c r="R67" s="7"/>
      <c r="S67" s="6"/>
    </row>
    <row r="68" spans="3:18" ht="15" customHeight="1">
      <c r="C68" t="s">
        <v>69</v>
      </c>
      <c r="D68" s="6"/>
      <c r="E68" s="7"/>
      <c r="H68" s="6"/>
      <c r="J68" s="7"/>
      <c r="L68" s="6"/>
      <c r="M68" s="7"/>
      <c r="N68" s="7"/>
      <c r="P68" s="6"/>
      <c r="Q68" s="7"/>
      <c r="R68" s="7"/>
    </row>
    <row r="69" spans="3:18" ht="15" customHeight="1">
      <c r="C69" t="s">
        <v>70</v>
      </c>
      <c r="D69" s="6"/>
      <c r="E69" s="7"/>
      <c r="H69" s="6"/>
      <c r="J69" s="7"/>
      <c r="L69" s="6"/>
      <c r="M69" s="7"/>
      <c r="N69" s="7"/>
      <c r="P69" s="6"/>
      <c r="Q69" s="7"/>
      <c r="R69" s="7"/>
    </row>
    <row r="70" spans="3:18" ht="15" customHeight="1">
      <c r="C70" t="s">
        <v>71</v>
      </c>
      <c r="D70" s="6"/>
      <c r="E70" s="7"/>
      <c r="H70" s="6"/>
      <c r="J70" s="7"/>
      <c r="L70" s="6"/>
      <c r="M70" s="7"/>
      <c r="N70" s="7"/>
      <c r="P70" s="6"/>
      <c r="Q70" s="7"/>
      <c r="R70" s="7"/>
    </row>
    <row r="71" spans="3:18" ht="15" customHeight="1">
      <c r="C71" t="s">
        <v>72</v>
      </c>
      <c r="D71" s="6"/>
      <c r="E71" s="7"/>
      <c r="H71" s="6"/>
      <c r="J71" s="7"/>
      <c r="L71" s="6"/>
      <c r="M71" s="7"/>
      <c r="N71" s="7"/>
      <c r="P71" s="6"/>
      <c r="Q71" s="7"/>
      <c r="R71" s="7"/>
    </row>
    <row r="72" spans="3:18" ht="15" customHeight="1">
      <c r="C72" t="s">
        <v>73</v>
      </c>
      <c r="D72" s="6"/>
      <c r="E72" s="7"/>
      <c r="H72" s="6"/>
      <c r="J72" s="7"/>
      <c r="L72" s="6"/>
      <c r="M72" s="7"/>
      <c r="N72" s="7"/>
      <c r="P72" s="6"/>
      <c r="Q72" s="7"/>
      <c r="R72" s="7"/>
    </row>
    <row r="73" spans="3:18" ht="15" customHeight="1">
      <c r="C73" t="s">
        <v>16</v>
      </c>
      <c r="D73" s="6"/>
      <c r="E73" s="7"/>
      <c r="H73" s="6">
        <v>1.79</v>
      </c>
      <c r="J73" s="7"/>
      <c r="L73" s="6">
        <v>0.96</v>
      </c>
      <c r="M73" s="7"/>
      <c r="N73" s="7"/>
      <c r="P73" s="6">
        <v>1.42</v>
      </c>
      <c r="Q73" s="7"/>
      <c r="R73" s="7"/>
    </row>
    <row r="74" spans="4:18" ht="15" customHeight="1">
      <c r="D74" s="6"/>
      <c r="E74" s="7"/>
      <c r="H74" s="6"/>
      <c r="J74" s="7"/>
      <c r="L74" s="6"/>
      <c r="M74" s="7"/>
      <c r="N74" s="7"/>
      <c r="P74" s="6"/>
      <c r="Q74" s="7"/>
      <c r="R74" s="7"/>
    </row>
    <row r="75" spans="2:23" ht="15" customHeight="1">
      <c r="B75" t="s">
        <v>74</v>
      </c>
      <c r="C75" t="s">
        <v>75</v>
      </c>
      <c r="D75" s="6">
        <v>4.15</v>
      </c>
      <c r="E75" s="7">
        <v>1508</v>
      </c>
      <c r="F75" s="7">
        <v>363</v>
      </c>
      <c r="H75" s="6">
        <v>9.94</v>
      </c>
      <c r="I75" s="7">
        <v>4351</v>
      </c>
      <c r="J75" s="7">
        <v>438</v>
      </c>
      <c r="L75" s="6">
        <v>9.65</v>
      </c>
      <c r="M75" s="7">
        <v>4368</v>
      </c>
      <c r="N75" s="7">
        <v>453</v>
      </c>
      <c r="P75" s="6">
        <v>8.8</v>
      </c>
      <c r="Q75" s="7">
        <v>3765</v>
      </c>
      <c r="R75" s="7">
        <v>428</v>
      </c>
      <c r="W75" s="7"/>
    </row>
    <row r="76" spans="2:23" ht="15" customHeight="1">
      <c r="B76" t="s">
        <v>76</v>
      </c>
      <c r="C76" t="s">
        <v>77</v>
      </c>
      <c r="D76" s="6">
        <v>4.72</v>
      </c>
      <c r="E76" s="7">
        <v>1744</v>
      </c>
      <c r="F76" s="7">
        <v>369</v>
      </c>
      <c r="H76" s="6">
        <v>7.62</v>
      </c>
      <c r="I76" s="7">
        <v>2462</v>
      </c>
      <c r="J76" s="7">
        <v>323</v>
      </c>
      <c r="L76" s="6">
        <v>8.43</v>
      </c>
      <c r="M76" s="7">
        <v>3317</v>
      </c>
      <c r="N76" s="7">
        <v>393</v>
      </c>
      <c r="P76" s="6">
        <v>7.76</v>
      </c>
      <c r="Q76" s="7">
        <v>2757</v>
      </c>
      <c r="R76" s="7">
        <v>355</v>
      </c>
      <c r="W76" s="7"/>
    </row>
    <row r="77" spans="3:18" ht="15" customHeight="1">
      <c r="C77" t="s">
        <v>78</v>
      </c>
      <c r="D77" s="6">
        <v>0.31</v>
      </c>
      <c r="E77" s="7">
        <v>123</v>
      </c>
      <c r="F77" s="7">
        <v>397</v>
      </c>
      <c r="H77" s="6">
        <v>1.29</v>
      </c>
      <c r="I77" s="7">
        <v>461</v>
      </c>
      <c r="J77" s="7">
        <v>358</v>
      </c>
      <c r="L77" s="6">
        <v>1.31</v>
      </c>
      <c r="M77" s="7">
        <v>366</v>
      </c>
      <c r="N77" s="7">
        <v>279</v>
      </c>
      <c r="P77" s="6">
        <v>1.04</v>
      </c>
      <c r="Q77" s="7">
        <v>279</v>
      </c>
      <c r="R77" s="7">
        <v>267</v>
      </c>
    </row>
    <row r="78" spans="3:18" ht="15" customHeight="1">
      <c r="C78" t="s">
        <v>79</v>
      </c>
      <c r="D78" s="6">
        <v>0</v>
      </c>
      <c r="E78" s="7">
        <v>42</v>
      </c>
      <c r="F78" s="8" t="s">
        <v>15</v>
      </c>
      <c r="H78" s="6">
        <v>0.2</v>
      </c>
      <c r="I78" s="7">
        <v>279</v>
      </c>
      <c r="J78" s="7">
        <v>1396</v>
      </c>
      <c r="L78" s="6">
        <v>0.4</v>
      </c>
      <c r="M78" s="7">
        <v>256</v>
      </c>
      <c r="N78" s="7">
        <v>640</v>
      </c>
      <c r="P78" s="6">
        <v>0.27</v>
      </c>
      <c r="Q78" s="7">
        <v>387</v>
      </c>
      <c r="R78" s="7">
        <v>1450</v>
      </c>
    </row>
    <row r="79" spans="3:18" ht="15" customHeight="1">
      <c r="C79" t="s">
        <v>80</v>
      </c>
      <c r="D79" s="6">
        <v>0</v>
      </c>
      <c r="E79" s="7">
        <v>0</v>
      </c>
      <c r="F79" s="8" t="s">
        <v>15</v>
      </c>
      <c r="H79" s="6">
        <v>3.29</v>
      </c>
      <c r="I79" s="7">
        <v>959</v>
      </c>
      <c r="J79" s="7">
        <v>292</v>
      </c>
      <c r="L79" s="6">
        <v>2.96</v>
      </c>
      <c r="M79" s="7">
        <v>949</v>
      </c>
      <c r="N79" s="7">
        <v>320</v>
      </c>
      <c r="P79" s="6">
        <v>3.71</v>
      </c>
      <c r="Q79" s="7">
        <v>923</v>
      </c>
      <c r="R79" s="7">
        <v>249</v>
      </c>
    </row>
    <row r="80" spans="3:23" ht="15" customHeight="1">
      <c r="C80" t="s">
        <v>81</v>
      </c>
      <c r="D80" s="6">
        <v>6.75</v>
      </c>
      <c r="E80" s="7">
        <v>4339</v>
      </c>
      <c r="F80" s="7">
        <v>642</v>
      </c>
      <c r="H80" s="6">
        <v>11.56</v>
      </c>
      <c r="I80" s="7">
        <v>5713</v>
      </c>
      <c r="J80" s="7">
        <v>494</v>
      </c>
      <c r="L80" s="6">
        <v>11.42</v>
      </c>
      <c r="M80" s="7">
        <v>5267</v>
      </c>
      <c r="N80" s="7">
        <v>461</v>
      </c>
      <c r="P80" s="6">
        <v>9.86</v>
      </c>
      <c r="Q80" s="7">
        <v>5002</v>
      </c>
      <c r="R80" s="7">
        <v>507</v>
      </c>
      <c r="W80" s="7"/>
    </row>
    <row r="81" spans="3:18" ht="15" customHeight="1">
      <c r="C81" t="s">
        <v>82</v>
      </c>
      <c r="D81" s="6">
        <v>1.02</v>
      </c>
      <c r="E81" s="7">
        <v>339</v>
      </c>
      <c r="F81" s="7">
        <v>332</v>
      </c>
      <c r="H81" s="6">
        <v>2.11</v>
      </c>
      <c r="I81" s="7">
        <v>1245</v>
      </c>
      <c r="J81" s="7">
        <v>590</v>
      </c>
      <c r="L81" s="6">
        <v>2.11</v>
      </c>
      <c r="M81" s="7">
        <v>1082</v>
      </c>
      <c r="N81" s="7">
        <v>512</v>
      </c>
      <c r="P81" s="6">
        <v>2.11</v>
      </c>
      <c r="Q81" s="7">
        <v>1166</v>
      </c>
      <c r="R81" s="7">
        <v>552</v>
      </c>
    </row>
    <row r="82" spans="3:24" ht="15" customHeight="1">
      <c r="C82" t="s">
        <v>83</v>
      </c>
      <c r="D82" s="6">
        <v>7.6</v>
      </c>
      <c r="E82" s="7">
        <v>12448</v>
      </c>
      <c r="F82" s="7">
        <v>1638</v>
      </c>
      <c r="H82" s="6">
        <v>7.35</v>
      </c>
      <c r="I82" s="7">
        <v>10183</v>
      </c>
      <c r="J82" s="7">
        <v>1386</v>
      </c>
      <c r="L82" s="6">
        <v>11.55</v>
      </c>
      <c r="M82" s="7">
        <v>16306</v>
      </c>
      <c r="N82" s="7">
        <v>1412</v>
      </c>
      <c r="P82" s="6">
        <v>16.44</v>
      </c>
      <c r="Q82" s="7">
        <v>11686</v>
      </c>
      <c r="R82" s="7">
        <v>711</v>
      </c>
      <c r="S82" s="14"/>
      <c r="W82" s="7"/>
      <c r="X82" s="7"/>
    </row>
    <row r="83" spans="3:18" ht="15" customHeight="1">
      <c r="C83" t="s">
        <v>84</v>
      </c>
      <c r="D83" s="6">
        <v>2.04</v>
      </c>
      <c r="E83" s="7">
        <v>882</v>
      </c>
      <c r="F83" s="7">
        <v>433</v>
      </c>
      <c r="H83" s="6">
        <v>4.47</v>
      </c>
      <c r="I83" s="7">
        <v>1690</v>
      </c>
      <c r="J83" s="7">
        <v>378</v>
      </c>
      <c r="L83" s="6">
        <v>4.9</v>
      </c>
      <c r="M83" s="7">
        <v>1796</v>
      </c>
      <c r="N83" s="7">
        <v>366</v>
      </c>
      <c r="P83" s="6">
        <v>4.71</v>
      </c>
      <c r="Q83" s="7">
        <v>1407</v>
      </c>
      <c r="R83" s="7">
        <v>299</v>
      </c>
    </row>
    <row r="84" spans="3:18" ht="15" customHeight="1">
      <c r="C84" t="s">
        <v>85</v>
      </c>
      <c r="D84" s="6">
        <v>0.83</v>
      </c>
      <c r="E84" s="7">
        <v>400</v>
      </c>
      <c r="F84" s="7">
        <v>481</v>
      </c>
      <c r="H84" s="6">
        <v>0.98</v>
      </c>
      <c r="I84" s="7">
        <v>733</v>
      </c>
      <c r="J84" s="7">
        <v>746</v>
      </c>
      <c r="L84" s="6">
        <v>0.98</v>
      </c>
      <c r="M84" s="7">
        <v>455</v>
      </c>
      <c r="N84" s="7">
        <v>464</v>
      </c>
      <c r="P84" s="6">
        <v>0.98</v>
      </c>
      <c r="Q84" s="7">
        <v>403</v>
      </c>
      <c r="R84" s="7">
        <v>412</v>
      </c>
    </row>
    <row r="85" spans="3:20" ht="15" customHeight="1">
      <c r="C85" t="s">
        <v>86</v>
      </c>
      <c r="D85" s="6">
        <v>2.67</v>
      </c>
      <c r="E85" s="7">
        <v>877</v>
      </c>
      <c r="F85" s="7">
        <v>329</v>
      </c>
      <c r="H85" s="6">
        <v>7.69</v>
      </c>
      <c r="I85" s="7">
        <v>2758</v>
      </c>
      <c r="J85" s="7">
        <v>359</v>
      </c>
      <c r="L85" s="6">
        <v>7.29</v>
      </c>
      <c r="M85" s="7">
        <v>2591</v>
      </c>
      <c r="N85" s="7">
        <v>355</v>
      </c>
      <c r="P85" s="6">
        <v>6.82</v>
      </c>
      <c r="Q85" s="7">
        <v>2744</v>
      </c>
      <c r="R85" s="7">
        <v>402</v>
      </c>
      <c r="T85" s="6"/>
    </row>
    <row r="86" spans="3:23" ht="15" customHeight="1">
      <c r="C86" t="s">
        <v>16</v>
      </c>
      <c r="D86" s="6">
        <v>30.1</v>
      </c>
      <c r="E86" s="7">
        <v>22702</v>
      </c>
      <c r="F86" s="7">
        <v>754</v>
      </c>
      <c r="H86" s="6">
        <v>56.5</v>
      </c>
      <c r="I86" s="7">
        <v>30835</v>
      </c>
      <c r="J86" s="7">
        <v>546</v>
      </c>
      <c r="L86" s="6">
        <v>61.01</v>
      </c>
      <c r="M86" s="7">
        <v>36752</v>
      </c>
      <c r="N86" s="7">
        <v>602</v>
      </c>
      <c r="P86" s="6">
        <v>62.49</v>
      </c>
      <c r="Q86" s="7">
        <v>30519</v>
      </c>
      <c r="R86" s="7">
        <v>488</v>
      </c>
      <c r="S86" s="14"/>
      <c r="T86" s="6"/>
      <c r="W86" s="7"/>
    </row>
    <row r="87" spans="4:18" ht="15" customHeight="1">
      <c r="D87" s="6"/>
      <c r="E87" s="7"/>
      <c r="H87" s="6"/>
      <c r="J87" s="7"/>
      <c r="L87" s="6"/>
      <c r="M87" s="7"/>
      <c r="N87" s="7"/>
      <c r="P87" s="6"/>
      <c r="Q87" s="7"/>
      <c r="R87" s="7"/>
    </row>
    <row r="88" spans="2:18" ht="15" customHeight="1">
      <c r="B88" t="s">
        <v>87</v>
      </c>
      <c r="C88" t="s">
        <v>88</v>
      </c>
      <c r="D88" s="6">
        <v>0.2</v>
      </c>
      <c r="E88" s="7">
        <v>102</v>
      </c>
      <c r="F88" s="7">
        <v>509</v>
      </c>
      <c r="H88" s="6">
        <v>1.11</v>
      </c>
      <c r="I88" s="7">
        <v>435</v>
      </c>
      <c r="J88" s="7">
        <v>390</v>
      </c>
      <c r="L88" s="6">
        <v>1.83</v>
      </c>
      <c r="M88" s="7">
        <v>358</v>
      </c>
      <c r="N88" s="7">
        <v>195</v>
      </c>
      <c r="P88" s="6">
        <v>1.62</v>
      </c>
      <c r="Q88" s="7">
        <v>373</v>
      </c>
      <c r="R88" s="7">
        <v>230</v>
      </c>
    </row>
    <row r="89" spans="3:20" ht="15" customHeight="1">
      <c r="C89" t="s">
        <v>89</v>
      </c>
      <c r="D89" s="6">
        <v>3.08</v>
      </c>
      <c r="E89" s="7">
        <v>778</v>
      </c>
      <c r="F89" s="7">
        <v>253</v>
      </c>
      <c r="H89" s="6">
        <v>5.15</v>
      </c>
      <c r="I89" s="7">
        <v>2121</v>
      </c>
      <c r="J89" s="7">
        <v>412</v>
      </c>
      <c r="L89" s="6">
        <v>3.2</v>
      </c>
      <c r="M89" s="7">
        <v>1129</v>
      </c>
      <c r="N89" s="7">
        <v>353</v>
      </c>
      <c r="P89" s="6">
        <v>2.91</v>
      </c>
      <c r="Q89" s="7">
        <v>1027</v>
      </c>
      <c r="R89" s="7">
        <v>353</v>
      </c>
      <c r="T89" s="10"/>
    </row>
    <row r="90" spans="3:18" ht="15" customHeight="1">
      <c r="C90" t="s">
        <v>16</v>
      </c>
      <c r="D90" s="6">
        <v>3.28</v>
      </c>
      <c r="E90" s="7">
        <v>880</v>
      </c>
      <c r="F90" s="7">
        <v>268</v>
      </c>
      <c r="H90" s="6">
        <v>6.26</v>
      </c>
      <c r="I90" s="7">
        <v>2556</v>
      </c>
      <c r="J90" s="7">
        <v>408</v>
      </c>
      <c r="L90" s="6">
        <v>5.03</v>
      </c>
      <c r="M90" s="7">
        <v>1487</v>
      </c>
      <c r="N90" s="7">
        <v>296</v>
      </c>
      <c r="P90" s="6">
        <v>4.53</v>
      </c>
      <c r="Q90" s="7">
        <v>1400</v>
      </c>
      <c r="R90" s="7">
        <v>309</v>
      </c>
    </row>
    <row r="91" spans="4:18" ht="15" customHeight="1">
      <c r="D91" s="6"/>
      <c r="E91" s="7"/>
      <c r="H91" s="6"/>
      <c r="J91" s="7"/>
      <c r="L91" s="6"/>
      <c r="M91" s="7"/>
      <c r="N91" s="7"/>
      <c r="P91" s="6"/>
      <c r="Q91" s="7"/>
      <c r="R91" s="7"/>
    </row>
    <row r="92" spans="2:18" ht="15" customHeight="1">
      <c r="B92" t="s">
        <v>90</v>
      </c>
      <c r="C92" t="s">
        <v>91</v>
      </c>
      <c r="D92" s="6">
        <v>0</v>
      </c>
      <c r="E92" s="7">
        <v>0</v>
      </c>
      <c r="F92" s="8" t="s">
        <v>15</v>
      </c>
      <c r="H92" s="6">
        <v>0</v>
      </c>
      <c r="I92" s="7">
        <v>88</v>
      </c>
      <c r="J92" s="8" t="s">
        <v>15</v>
      </c>
      <c r="L92" s="6">
        <v>0</v>
      </c>
      <c r="M92" s="7">
        <v>645</v>
      </c>
      <c r="N92" s="8" t="s">
        <v>15</v>
      </c>
      <c r="P92" s="6">
        <v>0</v>
      </c>
      <c r="Q92" s="7">
        <v>244</v>
      </c>
      <c r="R92" s="8" t="s">
        <v>15</v>
      </c>
    </row>
    <row r="93" spans="3:23" ht="15" customHeight="1">
      <c r="C93" t="s">
        <v>92</v>
      </c>
      <c r="D93" s="6">
        <v>1.2</v>
      </c>
      <c r="E93" s="7">
        <v>722</v>
      </c>
      <c r="F93" s="7">
        <v>600</v>
      </c>
      <c r="H93" s="6">
        <v>1.33</v>
      </c>
      <c r="I93" s="7">
        <v>733</v>
      </c>
      <c r="J93" s="7">
        <v>550</v>
      </c>
      <c r="L93" s="6">
        <v>1.33</v>
      </c>
      <c r="M93" s="7">
        <v>701</v>
      </c>
      <c r="N93" s="7">
        <v>526</v>
      </c>
      <c r="P93" s="6">
        <v>1.67</v>
      </c>
      <c r="Q93" s="7">
        <v>673</v>
      </c>
      <c r="R93" s="7">
        <v>404</v>
      </c>
      <c r="W93" s="7"/>
    </row>
    <row r="94" spans="3:23" ht="15" customHeight="1">
      <c r="C94" t="s">
        <v>93</v>
      </c>
      <c r="D94" s="6">
        <v>0</v>
      </c>
      <c r="E94" s="7">
        <v>0</v>
      </c>
      <c r="F94" s="8" t="s">
        <v>15</v>
      </c>
      <c r="H94" s="6">
        <v>0.67</v>
      </c>
      <c r="I94" s="7">
        <v>282</v>
      </c>
      <c r="J94" s="7">
        <v>423</v>
      </c>
      <c r="L94" s="6">
        <v>0.67</v>
      </c>
      <c r="M94" s="7">
        <v>347</v>
      </c>
      <c r="N94" s="7">
        <v>521</v>
      </c>
      <c r="P94" s="6">
        <v>0.33</v>
      </c>
      <c r="Q94" s="7">
        <v>176</v>
      </c>
      <c r="R94" s="7">
        <v>528</v>
      </c>
      <c r="W94" s="7"/>
    </row>
    <row r="95" spans="3:18" ht="15" customHeight="1">
      <c r="C95" t="s">
        <v>94</v>
      </c>
      <c r="D95" s="6">
        <v>7.19</v>
      </c>
      <c r="E95" s="7">
        <v>2506</v>
      </c>
      <c r="F95" s="7">
        <v>349</v>
      </c>
      <c r="H95" s="6">
        <v>25.35</v>
      </c>
      <c r="I95" s="7">
        <v>10895</v>
      </c>
      <c r="J95" s="7">
        <v>430</v>
      </c>
      <c r="L95" s="6">
        <v>24.18</v>
      </c>
      <c r="M95" s="7">
        <v>8966</v>
      </c>
      <c r="N95" s="7">
        <v>371</v>
      </c>
      <c r="P95" s="6">
        <v>20.6</v>
      </c>
      <c r="Q95" s="7">
        <v>7777</v>
      </c>
      <c r="R95" s="7">
        <v>378</v>
      </c>
    </row>
    <row r="96" spans="3:18" ht="15" customHeight="1">
      <c r="C96" t="s">
        <v>95</v>
      </c>
      <c r="D96" s="6">
        <v>4.21</v>
      </c>
      <c r="E96" s="7">
        <v>1915</v>
      </c>
      <c r="F96" s="7">
        <v>455</v>
      </c>
      <c r="H96" s="6">
        <v>16.78</v>
      </c>
      <c r="I96" s="7">
        <v>6445</v>
      </c>
      <c r="J96" s="7">
        <v>384</v>
      </c>
      <c r="L96" s="6">
        <v>16.65</v>
      </c>
      <c r="M96" s="7">
        <v>5759</v>
      </c>
      <c r="N96" s="7">
        <v>346</v>
      </c>
      <c r="P96" s="6">
        <v>14.15</v>
      </c>
      <c r="Q96" s="7">
        <v>5671</v>
      </c>
      <c r="R96" s="7">
        <v>401</v>
      </c>
    </row>
    <row r="97" spans="3:23" ht="15" customHeight="1">
      <c r="C97" t="s">
        <v>96</v>
      </c>
      <c r="D97" s="6">
        <v>1.87</v>
      </c>
      <c r="E97" s="7">
        <v>906</v>
      </c>
      <c r="F97" s="7">
        <v>485</v>
      </c>
      <c r="H97" s="6">
        <v>2.33</v>
      </c>
      <c r="I97" s="7">
        <v>930</v>
      </c>
      <c r="J97" s="7">
        <v>399</v>
      </c>
      <c r="L97" s="6">
        <v>1.93</v>
      </c>
      <c r="M97" s="7">
        <v>795</v>
      </c>
      <c r="N97" s="7">
        <v>411</v>
      </c>
      <c r="P97" s="6">
        <v>1.67</v>
      </c>
      <c r="Q97" s="7">
        <v>473</v>
      </c>
      <c r="R97" s="7">
        <v>284</v>
      </c>
      <c r="W97" s="7"/>
    </row>
    <row r="98" spans="3:23" ht="15" customHeight="1">
      <c r="C98" t="s">
        <v>97</v>
      </c>
      <c r="D98" s="6">
        <v>0</v>
      </c>
      <c r="E98" s="7">
        <v>0</v>
      </c>
      <c r="F98" s="8" t="s">
        <v>15</v>
      </c>
      <c r="H98" s="6">
        <v>0.33</v>
      </c>
      <c r="I98" s="7">
        <v>193</v>
      </c>
      <c r="J98" s="7">
        <v>578</v>
      </c>
      <c r="L98" s="6">
        <v>0.33</v>
      </c>
      <c r="M98" s="7">
        <v>203</v>
      </c>
      <c r="N98" s="7">
        <v>610</v>
      </c>
      <c r="P98" s="6">
        <v>0.33</v>
      </c>
      <c r="Q98" s="7">
        <v>109</v>
      </c>
      <c r="R98" s="7">
        <v>326</v>
      </c>
      <c r="W98" s="7"/>
    </row>
    <row r="99" spans="3:18" ht="15" customHeight="1">
      <c r="C99" t="s">
        <v>98</v>
      </c>
      <c r="D99" s="6">
        <v>0</v>
      </c>
      <c r="E99" s="7">
        <v>0</v>
      </c>
      <c r="F99" s="8" t="s">
        <v>15</v>
      </c>
      <c r="H99" s="6">
        <v>0.6</v>
      </c>
      <c r="I99" s="7">
        <v>400</v>
      </c>
      <c r="J99" s="7">
        <v>667</v>
      </c>
      <c r="L99" s="6">
        <v>0.3</v>
      </c>
      <c r="M99" s="7">
        <v>380</v>
      </c>
      <c r="N99" s="7">
        <v>1267</v>
      </c>
      <c r="P99" s="6">
        <v>0.6</v>
      </c>
      <c r="Q99" s="7">
        <v>522</v>
      </c>
      <c r="R99" s="7">
        <v>870</v>
      </c>
    </row>
    <row r="100" spans="3:18" ht="15" customHeight="1">
      <c r="C100" t="s">
        <v>99</v>
      </c>
      <c r="D100" s="6">
        <v>0</v>
      </c>
      <c r="E100" s="7">
        <v>0</v>
      </c>
      <c r="F100" s="8" t="s">
        <v>15</v>
      </c>
      <c r="H100" s="6">
        <v>0.33</v>
      </c>
      <c r="I100" s="7">
        <v>119</v>
      </c>
      <c r="J100" s="7">
        <v>357</v>
      </c>
      <c r="L100" s="6">
        <v>0.33</v>
      </c>
      <c r="M100" s="7">
        <v>161</v>
      </c>
      <c r="N100" s="7">
        <v>483</v>
      </c>
      <c r="P100" s="6">
        <v>0.33</v>
      </c>
      <c r="Q100" s="7">
        <v>175</v>
      </c>
      <c r="R100" s="7">
        <v>525</v>
      </c>
    </row>
    <row r="101" spans="3:18" ht="15" customHeight="1">
      <c r="C101" t="s">
        <v>100</v>
      </c>
      <c r="D101" s="6">
        <v>1</v>
      </c>
      <c r="E101" s="7">
        <v>633</v>
      </c>
      <c r="F101" s="7">
        <v>633</v>
      </c>
      <c r="H101" s="6">
        <v>1.87</v>
      </c>
      <c r="I101" s="7">
        <v>1399</v>
      </c>
      <c r="J101" s="7">
        <v>749</v>
      </c>
      <c r="L101" s="6">
        <v>2.47</v>
      </c>
      <c r="M101" s="7">
        <v>1463</v>
      </c>
      <c r="N101" s="7">
        <v>593</v>
      </c>
      <c r="P101" s="6">
        <v>2.47</v>
      </c>
      <c r="Q101" s="7">
        <v>1181</v>
      </c>
      <c r="R101" s="7">
        <v>479</v>
      </c>
    </row>
    <row r="102" spans="3:18" ht="15" customHeight="1">
      <c r="C102" t="s">
        <v>90</v>
      </c>
      <c r="D102" s="6">
        <v>0</v>
      </c>
      <c r="E102" s="7">
        <v>0</v>
      </c>
      <c r="F102" s="8" t="s">
        <v>15</v>
      </c>
      <c r="H102" s="6">
        <v>0</v>
      </c>
      <c r="I102" s="7">
        <v>28</v>
      </c>
      <c r="J102" s="8" t="s">
        <v>15</v>
      </c>
      <c r="L102" s="6">
        <v>0.1</v>
      </c>
      <c r="M102" s="7">
        <v>32</v>
      </c>
      <c r="N102" s="7">
        <v>321</v>
      </c>
      <c r="P102" s="6">
        <v>0.1</v>
      </c>
      <c r="Q102" s="7">
        <v>19</v>
      </c>
      <c r="R102" s="7">
        <v>191</v>
      </c>
    </row>
    <row r="103" spans="3:18" ht="15" customHeight="1">
      <c r="C103" t="s">
        <v>104</v>
      </c>
      <c r="D103" s="6">
        <v>0</v>
      </c>
      <c r="E103" s="7">
        <v>0</v>
      </c>
      <c r="F103" s="8" t="s">
        <v>15</v>
      </c>
      <c r="H103" s="6">
        <v>0</v>
      </c>
      <c r="I103" s="7">
        <v>22</v>
      </c>
      <c r="J103" s="8" t="s">
        <v>15</v>
      </c>
      <c r="L103" s="6">
        <v>0</v>
      </c>
      <c r="M103" s="7">
        <v>22</v>
      </c>
      <c r="N103" s="8" t="s">
        <v>15</v>
      </c>
      <c r="P103" s="6">
        <v>0</v>
      </c>
      <c r="Q103" s="7">
        <v>23</v>
      </c>
      <c r="R103" s="8" t="s">
        <v>15</v>
      </c>
    </row>
    <row r="104" spans="3:18" ht="15" customHeight="1">
      <c r="C104" t="s">
        <v>105</v>
      </c>
      <c r="D104" s="6">
        <v>2.17</v>
      </c>
      <c r="E104" s="7">
        <v>1494</v>
      </c>
      <c r="F104" s="7">
        <v>689</v>
      </c>
      <c r="H104" s="6">
        <v>3.87</v>
      </c>
      <c r="I104" s="7">
        <v>1941</v>
      </c>
      <c r="J104" s="7">
        <v>502</v>
      </c>
      <c r="L104" s="6">
        <v>4.37</v>
      </c>
      <c r="M104" s="7">
        <v>1767</v>
      </c>
      <c r="N104" s="7">
        <v>404</v>
      </c>
      <c r="P104" s="6">
        <v>4.04</v>
      </c>
      <c r="Q104" s="7">
        <v>1585</v>
      </c>
      <c r="R104" s="7">
        <v>393</v>
      </c>
    </row>
    <row r="105" spans="3:18" ht="15" customHeight="1">
      <c r="C105" t="s">
        <v>16</v>
      </c>
      <c r="D105" s="6">
        <v>17.64</v>
      </c>
      <c r="E105" s="7">
        <v>8175</v>
      </c>
      <c r="F105" s="7">
        <v>464</v>
      </c>
      <c r="H105" s="6">
        <v>53.47</v>
      </c>
      <c r="I105" s="7">
        <v>23474</v>
      </c>
      <c r="J105" s="7">
        <v>439</v>
      </c>
      <c r="L105" s="6">
        <v>52.67</v>
      </c>
      <c r="M105" s="7">
        <v>21241</v>
      </c>
      <c r="N105" s="7">
        <v>403</v>
      </c>
      <c r="P105" s="6">
        <v>46.28</v>
      </c>
      <c r="Q105" s="7">
        <v>18629</v>
      </c>
      <c r="R105" s="7">
        <v>402</v>
      </c>
    </row>
    <row r="106" spans="4:18" ht="15" customHeight="1">
      <c r="D106" s="6"/>
      <c r="E106" s="7"/>
      <c r="H106" s="6"/>
      <c r="J106" s="7"/>
      <c r="L106" s="6"/>
      <c r="M106" s="7"/>
      <c r="N106" s="7"/>
      <c r="P106" s="6"/>
      <c r="Q106" s="7"/>
      <c r="R106" s="7"/>
    </row>
    <row r="107" spans="2:18" ht="15" customHeight="1">
      <c r="B107" t="s">
        <v>107</v>
      </c>
      <c r="C107" t="s">
        <v>108</v>
      </c>
      <c r="D107" s="6">
        <v>0.43</v>
      </c>
      <c r="E107" s="7">
        <v>207</v>
      </c>
      <c r="F107" s="7">
        <v>482</v>
      </c>
      <c r="H107" s="6">
        <v>0.8</v>
      </c>
      <c r="I107" s="7">
        <v>195</v>
      </c>
      <c r="J107" s="7">
        <v>244</v>
      </c>
      <c r="L107" s="6">
        <v>0.86</v>
      </c>
      <c r="M107" s="7">
        <v>150</v>
      </c>
      <c r="N107" s="7">
        <v>175</v>
      </c>
      <c r="P107" s="6">
        <v>0.86</v>
      </c>
      <c r="Q107" s="7">
        <v>146</v>
      </c>
      <c r="R107" s="7">
        <v>170</v>
      </c>
    </row>
    <row r="108" spans="3:18" ht="15" customHeight="1">
      <c r="C108" t="s">
        <v>16</v>
      </c>
      <c r="D108" s="6">
        <v>0.43</v>
      </c>
      <c r="E108" s="7">
        <v>207</v>
      </c>
      <c r="F108" s="7">
        <v>482</v>
      </c>
      <c r="H108" s="6">
        <v>0.8</v>
      </c>
      <c r="I108" s="7">
        <v>195</v>
      </c>
      <c r="J108" s="7">
        <v>244</v>
      </c>
      <c r="L108" s="6">
        <v>0.86</v>
      </c>
      <c r="M108" s="7">
        <v>150</v>
      </c>
      <c r="N108" s="7">
        <v>175</v>
      </c>
      <c r="P108" s="6">
        <v>0.86</v>
      </c>
      <c r="Q108" s="7">
        <v>146</v>
      </c>
      <c r="R108" s="7">
        <v>170</v>
      </c>
    </row>
    <row r="109" spans="4:18" ht="15" customHeight="1">
      <c r="D109" s="6"/>
      <c r="E109" s="7"/>
      <c r="H109" s="6"/>
      <c r="J109" s="7"/>
      <c r="L109" s="6"/>
      <c r="M109" s="7"/>
      <c r="N109" s="7"/>
      <c r="P109" s="6"/>
      <c r="Q109" s="7"/>
      <c r="R109" s="7"/>
    </row>
    <row r="110" spans="2:23" ht="15" customHeight="1">
      <c r="B110" t="s">
        <v>110</v>
      </c>
      <c r="C110" t="s">
        <v>111</v>
      </c>
      <c r="D110" s="6">
        <v>21.97</v>
      </c>
      <c r="E110" s="7">
        <v>13530</v>
      </c>
      <c r="F110" s="7">
        <v>616</v>
      </c>
      <c r="H110" s="6">
        <v>29.6</v>
      </c>
      <c r="I110" s="7">
        <v>23771</v>
      </c>
      <c r="J110" s="7">
        <v>803</v>
      </c>
      <c r="L110" s="6">
        <v>25.3</v>
      </c>
      <c r="M110" s="7">
        <v>15210</v>
      </c>
      <c r="N110" s="7">
        <v>601</v>
      </c>
      <c r="P110" s="6">
        <v>26.92</v>
      </c>
      <c r="Q110" s="7">
        <v>15860</v>
      </c>
      <c r="R110" s="7">
        <v>589</v>
      </c>
      <c r="W110" s="7"/>
    </row>
    <row r="111" spans="2:18" ht="15" customHeight="1">
      <c r="B111" t="s">
        <v>112</v>
      </c>
      <c r="C111" t="s">
        <v>113</v>
      </c>
      <c r="D111" s="6">
        <v>1.23</v>
      </c>
      <c r="E111" s="7">
        <v>430</v>
      </c>
      <c r="F111" s="7">
        <v>348</v>
      </c>
      <c r="H111" s="6">
        <v>2.2</v>
      </c>
      <c r="I111" s="7">
        <v>694</v>
      </c>
      <c r="J111" s="7">
        <v>315</v>
      </c>
      <c r="L111" s="6">
        <v>1.38</v>
      </c>
      <c r="M111" s="7">
        <v>478</v>
      </c>
      <c r="N111" s="7">
        <v>346</v>
      </c>
      <c r="P111" s="6">
        <v>1.73</v>
      </c>
      <c r="Q111" s="7">
        <v>577</v>
      </c>
      <c r="R111" s="7">
        <v>333</v>
      </c>
    </row>
    <row r="112" spans="3:23" ht="15" customHeight="1">
      <c r="C112" t="s">
        <v>16</v>
      </c>
      <c r="D112" s="6">
        <v>23.2</v>
      </c>
      <c r="E112" s="7">
        <v>13960</v>
      </c>
      <c r="F112" s="7">
        <v>602</v>
      </c>
      <c r="H112" s="6">
        <v>31.8</v>
      </c>
      <c r="I112" s="7">
        <v>24465</v>
      </c>
      <c r="J112" s="7">
        <v>769</v>
      </c>
      <c r="L112" s="6">
        <v>26.68</v>
      </c>
      <c r="M112" s="7">
        <v>15688</v>
      </c>
      <c r="N112" s="7">
        <v>588</v>
      </c>
      <c r="P112" s="6">
        <v>28.65</v>
      </c>
      <c r="Q112" s="7">
        <v>16437</v>
      </c>
      <c r="R112" s="7">
        <v>574</v>
      </c>
      <c r="W112" s="7"/>
    </row>
    <row r="113" spans="4:18" ht="15" customHeight="1">
      <c r="D113" s="6"/>
      <c r="E113" s="7"/>
      <c r="H113" s="6"/>
      <c r="J113" s="7"/>
      <c r="L113" s="6"/>
      <c r="M113" s="7"/>
      <c r="N113" s="7"/>
      <c r="P113" s="6"/>
      <c r="Q113" s="7"/>
      <c r="R113" s="7"/>
    </row>
    <row r="114" spans="2:18" ht="15" customHeight="1">
      <c r="B114" t="s">
        <v>114</v>
      </c>
      <c r="C114" t="s">
        <v>116</v>
      </c>
      <c r="D114" s="6">
        <v>0</v>
      </c>
      <c r="E114" s="7">
        <v>0</v>
      </c>
      <c r="F114" s="8" t="s">
        <v>15</v>
      </c>
      <c r="H114" s="6">
        <v>1.78</v>
      </c>
      <c r="I114" s="7">
        <v>1228</v>
      </c>
      <c r="J114" s="7">
        <v>691</v>
      </c>
      <c r="L114" s="6">
        <v>1.78</v>
      </c>
      <c r="M114" s="7">
        <v>1325</v>
      </c>
      <c r="N114" s="7">
        <v>746</v>
      </c>
      <c r="P114" s="6">
        <v>1.4</v>
      </c>
      <c r="Q114" s="7">
        <v>1121</v>
      </c>
      <c r="R114" s="7">
        <v>801</v>
      </c>
    </row>
    <row r="115" spans="2:18" ht="15" customHeight="1">
      <c r="B115" t="s">
        <v>115</v>
      </c>
      <c r="C115" t="s">
        <v>117</v>
      </c>
      <c r="D115" s="6">
        <v>0</v>
      </c>
      <c r="E115" s="7">
        <v>0</v>
      </c>
      <c r="F115" s="8" t="s">
        <v>15</v>
      </c>
      <c r="H115" s="6">
        <v>0.81</v>
      </c>
      <c r="I115" s="7">
        <v>124</v>
      </c>
      <c r="J115" s="7">
        <v>153</v>
      </c>
      <c r="L115" s="6">
        <v>0</v>
      </c>
      <c r="M115" s="7">
        <v>0</v>
      </c>
      <c r="N115" s="8" t="s">
        <v>15</v>
      </c>
      <c r="P115" s="6">
        <v>0</v>
      </c>
      <c r="Q115" s="7">
        <v>0</v>
      </c>
      <c r="R115" s="8" t="s">
        <v>15</v>
      </c>
    </row>
    <row r="116" spans="3:23" ht="15" customHeight="1">
      <c r="C116" t="s">
        <v>118</v>
      </c>
      <c r="D116" s="6">
        <v>3.71</v>
      </c>
      <c r="E116" s="7">
        <v>1861</v>
      </c>
      <c r="F116" s="7">
        <v>502</v>
      </c>
      <c r="H116" s="6">
        <v>8.62</v>
      </c>
      <c r="I116" s="7">
        <v>4449</v>
      </c>
      <c r="J116" s="7">
        <v>516</v>
      </c>
      <c r="L116" s="6">
        <v>9.34</v>
      </c>
      <c r="M116" s="7">
        <v>4415</v>
      </c>
      <c r="N116" s="7">
        <v>473</v>
      </c>
      <c r="P116" s="6">
        <v>9.99</v>
      </c>
      <c r="Q116" s="7">
        <v>4673</v>
      </c>
      <c r="R116" s="7">
        <v>468</v>
      </c>
      <c r="W116" s="7"/>
    </row>
    <row r="117" spans="3:23" ht="15" customHeight="1">
      <c r="C117" t="s">
        <v>115</v>
      </c>
      <c r="D117" s="6">
        <v>0</v>
      </c>
      <c r="E117" s="7">
        <v>0</v>
      </c>
      <c r="F117" s="8" t="s">
        <v>15</v>
      </c>
      <c r="H117" s="6">
        <v>0.54</v>
      </c>
      <c r="I117" s="7">
        <v>154</v>
      </c>
      <c r="J117" s="7">
        <v>284</v>
      </c>
      <c r="L117" s="6">
        <v>0.33</v>
      </c>
      <c r="M117" s="7">
        <v>150</v>
      </c>
      <c r="N117" s="7">
        <v>450</v>
      </c>
      <c r="P117" s="6">
        <v>0.33</v>
      </c>
      <c r="Q117" s="7">
        <v>155</v>
      </c>
      <c r="R117" s="7">
        <v>465</v>
      </c>
      <c r="W117" s="7"/>
    </row>
    <row r="118" spans="3:18" ht="15" customHeight="1">
      <c r="C118" t="s">
        <v>119</v>
      </c>
      <c r="D118" s="6">
        <v>0</v>
      </c>
      <c r="E118" s="7">
        <v>0</v>
      </c>
      <c r="F118" s="8" t="s">
        <v>15</v>
      </c>
      <c r="H118" s="6">
        <v>0.78</v>
      </c>
      <c r="I118" s="7">
        <v>450</v>
      </c>
      <c r="J118" s="7">
        <v>576</v>
      </c>
      <c r="L118" s="6">
        <v>1.07</v>
      </c>
      <c r="M118" s="7">
        <v>236</v>
      </c>
      <c r="N118" s="7">
        <v>221</v>
      </c>
      <c r="P118" s="6">
        <v>0.62</v>
      </c>
      <c r="Q118" s="7">
        <v>248</v>
      </c>
      <c r="R118" s="7">
        <v>401</v>
      </c>
    </row>
    <row r="119" spans="3:23" ht="15" customHeight="1">
      <c r="C119" t="s">
        <v>120</v>
      </c>
      <c r="D119" s="6">
        <v>10.67</v>
      </c>
      <c r="E119" s="7">
        <v>5919</v>
      </c>
      <c r="F119" s="7">
        <v>555</v>
      </c>
      <c r="H119" s="6">
        <v>26.16</v>
      </c>
      <c r="I119" s="7">
        <v>14140</v>
      </c>
      <c r="J119" s="7">
        <v>540</v>
      </c>
      <c r="L119" s="6">
        <v>25.96</v>
      </c>
      <c r="M119" s="7">
        <v>13025</v>
      </c>
      <c r="N119" s="7">
        <v>502</v>
      </c>
      <c r="P119" s="6">
        <v>23.5</v>
      </c>
      <c r="Q119" s="7">
        <v>12218</v>
      </c>
      <c r="R119" s="7">
        <v>520</v>
      </c>
      <c r="W119" s="7"/>
    </row>
    <row r="120" spans="3:23" ht="15" customHeight="1">
      <c r="C120" t="s">
        <v>121</v>
      </c>
      <c r="D120" s="6">
        <v>0</v>
      </c>
      <c r="E120" s="7">
        <v>0</v>
      </c>
      <c r="F120" s="8" t="s">
        <v>15</v>
      </c>
      <c r="H120" s="6">
        <v>0.5</v>
      </c>
      <c r="I120" s="7">
        <v>240</v>
      </c>
      <c r="J120" s="7">
        <v>484</v>
      </c>
      <c r="L120" s="6">
        <v>0.31</v>
      </c>
      <c r="M120" s="7">
        <v>328</v>
      </c>
      <c r="N120" s="7">
        <v>1043</v>
      </c>
      <c r="P120" s="6">
        <v>0.56</v>
      </c>
      <c r="Q120" s="7">
        <v>340</v>
      </c>
      <c r="R120" s="7">
        <v>605</v>
      </c>
      <c r="W120" s="7"/>
    </row>
    <row r="121" spans="3:18" ht="15" customHeight="1">
      <c r="C121" t="s">
        <v>122</v>
      </c>
      <c r="D121" s="6">
        <v>0</v>
      </c>
      <c r="E121" s="7">
        <v>0</v>
      </c>
      <c r="F121" s="8" t="s">
        <v>15</v>
      </c>
      <c r="H121" s="6">
        <v>0</v>
      </c>
      <c r="I121" s="7">
        <v>37</v>
      </c>
      <c r="J121" s="8" t="s">
        <v>15</v>
      </c>
      <c r="L121" s="6">
        <v>0</v>
      </c>
      <c r="M121" s="7">
        <v>29</v>
      </c>
      <c r="N121" s="8" t="s">
        <v>15</v>
      </c>
      <c r="P121" s="6">
        <v>0</v>
      </c>
      <c r="Q121" s="7">
        <v>24</v>
      </c>
      <c r="R121" s="8" t="s">
        <v>15</v>
      </c>
    </row>
    <row r="122" spans="3:18" ht="15" customHeight="1">
      <c r="C122" t="s">
        <v>123</v>
      </c>
      <c r="D122" s="6">
        <v>0.82</v>
      </c>
      <c r="E122" s="7">
        <v>611</v>
      </c>
      <c r="F122" s="7">
        <v>746</v>
      </c>
      <c r="H122" s="6">
        <v>4.07</v>
      </c>
      <c r="I122" s="7">
        <v>2033</v>
      </c>
      <c r="J122" s="7">
        <v>500</v>
      </c>
      <c r="L122" s="6">
        <v>4.23</v>
      </c>
      <c r="M122" s="7">
        <v>2356</v>
      </c>
      <c r="N122" s="7">
        <v>557</v>
      </c>
      <c r="P122" s="6">
        <v>3.97</v>
      </c>
      <c r="Q122" s="7">
        <v>2462</v>
      </c>
      <c r="R122" s="7">
        <v>620</v>
      </c>
    </row>
    <row r="123" spans="3:18" ht="15" customHeight="1">
      <c r="C123" t="s">
        <v>16</v>
      </c>
      <c r="D123" s="6">
        <v>15.19</v>
      </c>
      <c r="E123" s="7">
        <v>8391</v>
      </c>
      <c r="F123" s="7">
        <v>552</v>
      </c>
      <c r="H123" s="6">
        <v>43.25</v>
      </c>
      <c r="I123" s="7">
        <v>22856</v>
      </c>
      <c r="J123" s="7">
        <v>528</v>
      </c>
      <c r="L123" s="6">
        <v>43.02</v>
      </c>
      <c r="M123" s="7">
        <v>21864</v>
      </c>
      <c r="N123" s="7">
        <v>508</v>
      </c>
      <c r="P123" s="6">
        <v>40.37</v>
      </c>
      <c r="Q123" s="7">
        <v>21241</v>
      </c>
      <c r="R123" s="7">
        <v>526</v>
      </c>
    </row>
    <row r="124" spans="4:18" ht="15" customHeight="1">
      <c r="D124" s="6"/>
      <c r="E124" s="7"/>
      <c r="H124" s="6"/>
      <c r="J124" s="7"/>
      <c r="L124" s="6"/>
      <c r="M124" s="7"/>
      <c r="N124" s="7"/>
      <c r="P124" s="6"/>
      <c r="Q124" s="7"/>
      <c r="R124" s="7"/>
    </row>
    <row r="125" spans="2:19" ht="15" customHeight="1">
      <c r="B125" t="s">
        <v>124</v>
      </c>
      <c r="C125" t="s">
        <v>16</v>
      </c>
      <c r="D125" s="20">
        <f>156.59+0.52</f>
        <v>157.11</v>
      </c>
      <c r="E125" s="7">
        <v>97038</v>
      </c>
      <c r="F125" s="19">
        <f>+E125/D125</f>
        <v>617.643689135001</v>
      </c>
      <c r="H125" s="20">
        <f>336.25+4.09</f>
        <v>340.34</v>
      </c>
      <c r="I125" s="7">
        <v>189027</v>
      </c>
      <c r="J125" s="7">
        <f>+I125/H125</f>
        <v>555.4063583475348</v>
      </c>
      <c r="L125" s="20">
        <f>330.87+3.93</f>
        <v>334.8</v>
      </c>
      <c r="M125" s="7">
        <v>176629</v>
      </c>
      <c r="N125" s="19">
        <f>+M125/L125</f>
        <v>527.5657108721624</v>
      </c>
      <c r="P125" s="20">
        <f>321.1+0.64</f>
        <v>321.74</v>
      </c>
      <c r="Q125" s="7">
        <v>162529</v>
      </c>
      <c r="R125" s="19">
        <f>+Q125/P125</f>
        <v>505.1563374153043</v>
      </c>
      <c r="S125" s="21" t="s">
        <v>163</v>
      </c>
    </row>
    <row r="126" spans="4:18" ht="12.75">
      <c r="D126" s="6"/>
      <c r="E126" s="7"/>
      <c r="H126" s="6"/>
      <c r="J126" s="7"/>
      <c r="L126" s="6"/>
      <c r="M126" s="7"/>
      <c r="N126" s="7"/>
      <c r="P126" s="6"/>
      <c r="Q126" s="7"/>
      <c r="R126" s="7"/>
    </row>
    <row r="127" spans="4:18" ht="12.75">
      <c r="D127" s="6"/>
      <c r="E127" s="7"/>
      <c r="H127" s="6"/>
      <c r="J127" s="7"/>
      <c r="L127" s="6"/>
      <c r="M127" s="7"/>
      <c r="N127" s="7"/>
      <c r="P127" s="6"/>
      <c r="Q127" s="7"/>
      <c r="R127" s="7"/>
    </row>
    <row r="128" spans="2:18" ht="12.75">
      <c r="B128" s="15" t="s">
        <v>170</v>
      </c>
      <c r="D128" s="6"/>
      <c r="E128" s="13"/>
      <c r="F128" s="8"/>
      <c r="H128" s="6"/>
      <c r="J128" s="7"/>
      <c r="L128" s="6"/>
      <c r="M128" s="7"/>
      <c r="N128" s="7"/>
      <c r="P128" s="6"/>
      <c r="Q128" s="7"/>
      <c r="R128" s="7"/>
    </row>
    <row r="129" spans="4:18" ht="12.75">
      <c r="D129" s="6"/>
      <c r="E129" s="7"/>
      <c r="F129" s="8"/>
      <c r="H129" s="6"/>
      <c r="J129" s="7"/>
      <c r="L129" s="6"/>
      <c r="M129" s="7"/>
      <c r="N129" s="7"/>
      <c r="P129" s="6"/>
      <c r="Q129" s="7"/>
      <c r="R129" s="7"/>
    </row>
    <row r="130" ht="12.75">
      <c r="B130" t="s">
        <v>125</v>
      </c>
    </row>
    <row r="132" ht="12.75">
      <c r="B132" s="9" t="s">
        <v>126</v>
      </c>
    </row>
    <row r="133" ht="12.75">
      <c r="B133" s="9" t="s">
        <v>127</v>
      </c>
    </row>
    <row r="135" ht="12.75">
      <c r="B135" t="s">
        <v>168</v>
      </c>
    </row>
    <row r="136" ht="12.75">
      <c r="B136" t="s">
        <v>169</v>
      </c>
    </row>
    <row r="137" ht="12.75">
      <c r="B137" t="s">
        <v>134</v>
      </c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8/9/05.
FHDA IR*P RBB - 8/9/05
FH 5-yr WSCH FTEF Prod by Term.xls&amp;R&amp;8Page &amp;P of &amp;N</oddFooter>
  </headerFooter>
  <rowBreaks count="3" manualBreakCount="3">
    <brk id="43" min="1" max="17" man="1"/>
    <brk id="74" min="1" max="17" man="1"/>
    <brk id="106" min="1" max="1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25.7109375" style="0" customWidth="1"/>
    <col min="4" max="4" width="9.28125" style="6" customWidth="1"/>
    <col min="5" max="5" width="9.28125" style="0" customWidth="1"/>
    <col min="6" max="6" width="7.7109375" style="7" customWidth="1"/>
    <col min="7" max="7" width="2.7109375" style="0" customWidth="1"/>
    <col min="8" max="8" width="9.28125" style="6" customWidth="1"/>
    <col min="9" max="9" width="10.421875" style="7" customWidth="1"/>
    <col min="10" max="10" width="7.7109375" style="0" customWidth="1"/>
    <col min="11" max="11" width="2.7109375" style="0" customWidth="1"/>
    <col min="12" max="12" width="9.28125" style="6" customWidth="1"/>
    <col min="13" max="13" width="9.28125" style="0" customWidth="1"/>
    <col min="14" max="14" width="7.7109375" style="0" customWidth="1"/>
    <col min="15" max="15" width="2.7109375" style="0" customWidth="1"/>
    <col min="16" max="16" width="9.28125" style="6" customWidth="1"/>
    <col min="17" max="17" width="9.28125" style="0" customWidth="1"/>
    <col min="18" max="18" width="7.7109375" style="0" customWidth="1"/>
    <col min="21" max="21" width="27.8515625" style="0" customWidth="1"/>
    <col min="22" max="22" width="29.7109375" style="0" customWidth="1"/>
  </cols>
  <sheetData>
    <row r="1" spans="2:18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2:18" ht="15.75">
      <c r="B2" s="37" t="s">
        <v>173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2:18" ht="15.75">
      <c r="B3" s="37" t="s">
        <v>133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4:18" ht="12.75">
      <c r="D5" s="38" t="s">
        <v>128</v>
      </c>
      <c r="E5" s="38"/>
      <c r="F5" s="38"/>
      <c r="G5" s="1"/>
      <c r="H5" s="38" t="s">
        <v>129</v>
      </c>
      <c r="I5" s="38"/>
      <c r="J5" s="38"/>
      <c r="K5" s="1"/>
      <c r="L5" s="38" t="s">
        <v>130</v>
      </c>
      <c r="M5" s="38"/>
      <c r="N5" s="38"/>
      <c r="O5" s="1"/>
      <c r="P5" s="38" t="s">
        <v>131</v>
      </c>
      <c r="Q5" s="38"/>
      <c r="R5" s="38"/>
    </row>
    <row r="6" spans="2:18" ht="13.5" thickBot="1">
      <c r="B6" s="2" t="s">
        <v>1</v>
      </c>
      <c r="C6" s="2" t="s">
        <v>2</v>
      </c>
      <c r="D6" s="23" t="s">
        <v>3</v>
      </c>
      <c r="E6" s="3" t="s">
        <v>4</v>
      </c>
      <c r="F6" s="17" t="s">
        <v>5</v>
      </c>
      <c r="G6" s="3"/>
      <c r="H6" s="23" t="s">
        <v>3</v>
      </c>
      <c r="I6" s="17" t="s">
        <v>4</v>
      </c>
      <c r="J6" s="3" t="s">
        <v>5</v>
      </c>
      <c r="K6" s="3"/>
      <c r="L6" s="23" t="s">
        <v>3</v>
      </c>
      <c r="M6" s="3" t="s">
        <v>4</v>
      </c>
      <c r="N6" s="3" t="s">
        <v>5</v>
      </c>
      <c r="O6" s="3"/>
      <c r="P6" s="23" t="s">
        <v>3</v>
      </c>
      <c r="Q6" s="3" t="s">
        <v>4</v>
      </c>
      <c r="R6" s="3" t="s">
        <v>5</v>
      </c>
    </row>
    <row r="7" spans="2:23" ht="13.5" thickTop="1">
      <c r="B7" s="4"/>
      <c r="C7" s="4"/>
      <c r="D7" s="24"/>
      <c r="E7" s="5"/>
      <c r="F7" s="18"/>
      <c r="G7" s="5"/>
      <c r="O7" s="5"/>
      <c r="P7" s="24"/>
      <c r="Q7" s="5"/>
      <c r="R7" s="5"/>
      <c r="W7" s="7"/>
    </row>
    <row r="8" spans="2:18" ht="15" customHeight="1">
      <c r="B8" t="s">
        <v>6</v>
      </c>
      <c r="C8" t="s">
        <v>7</v>
      </c>
      <c r="D8" s="6">
        <v>3.52</v>
      </c>
      <c r="E8" s="7">
        <v>2648</v>
      </c>
      <c r="F8">
        <v>752</v>
      </c>
      <c r="H8" s="6">
        <v>4.55</v>
      </c>
      <c r="I8" s="7">
        <v>3074</v>
      </c>
      <c r="J8" s="7">
        <v>676</v>
      </c>
      <c r="L8" s="6">
        <v>4.75</v>
      </c>
      <c r="M8" s="7">
        <v>3002</v>
      </c>
      <c r="N8" s="7">
        <v>632</v>
      </c>
      <c r="P8" s="6">
        <v>5.12</v>
      </c>
      <c r="Q8" s="7">
        <v>2770</v>
      </c>
      <c r="R8" s="7">
        <v>541</v>
      </c>
    </row>
    <row r="9" spans="2:18" ht="15" customHeight="1">
      <c r="B9" t="s">
        <v>8</v>
      </c>
      <c r="C9" t="s">
        <v>9</v>
      </c>
      <c r="D9" s="6">
        <v>6.31</v>
      </c>
      <c r="E9" s="7">
        <v>3432</v>
      </c>
      <c r="F9">
        <v>544</v>
      </c>
      <c r="H9" s="6">
        <v>9.29</v>
      </c>
      <c r="I9" s="7">
        <v>4793</v>
      </c>
      <c r="J9" s="7">
        <v>516</v>
      </c>
      <c r="L9" s="6">
        <v>9.19</v>
      </c>
      <c r="M9" s="7">
        <v>4680</v>
      </c>
      <c r="N9" s="7">
        <v>509</v>
      </c>
      <c r="P9" s="6">
        <v>9.43</v>
      </c>
      <c r="Q9" s="7">
        <v>4689</v>
      </c>
      <c r="R9" s="7">
        <v>497</v>
      </c>
    </row>
    <row r="10" spans="3:18" ht="15" customHeight="1">
      <c r="C10" t="s">
        <v>10</v>
      </c>
      <c r="D10" s="6">
        <v>0.15</v>
      </c>
      <c r="E10">
        <v>15</v>
      </c>
      <c r="F10">
        <v>103</v>
      </c>
      <c r="H10" s="6">
        <v>0.15</v>
      </c>
      <c r="I10">
        <v>78</v>
      </c>
      <c r="J10" s="7">
        <v>520</v>
      </c>
      <c r="L10" s="6">
        <v>0.15</v>
      </c>
      <c r="M10" s="7">
        <v>81</v>
      </c>
      <c r="N10" s="7">
        <v>540</v>
      </c>
      <c r="P10" s="6">
        <v>0.15</v>
      </c>
      <c r="Q10" s="7">
        <v>108</v>
      </c>
      <c r="R10" s="7">
        <v>720</v>
      </c>
    </row>
    <row r="11" spans="3:18" ht="15" customHeight="1">
      <c r="C11" t="s">
        <v>11</v>
      </c>
      <c r="D11" s="6">
        <v>0.27</v>
      </c>
      <c r="E11">
        <v>25</v>
      </c>
      <c r="F11">
        <v>92</v>
      </c>
      <c r="H11" s="6">
        <v>1.76</v>
      </c>
      <c r="I11">
        <v>146</v>
      </c>
      <c r="J11" s="7">
        <v>83</v>
      </c>
      <c r="L11" s="6">
        <v>1.5</v>
      </c>
      <c r="M11" s="7">
        <v>222</v>
      </c>
      <c r="N11" s="7">
        <v>148</v>
      </c>
      <c r="P11" s="6">
        <v>1.72</v>
      </c>
      <c r="Q11" s="7">
        <v>162</v>
      </c>
      <c r="R11" s="7">
        <v>95</v>
      </c>
    </row>
    <row r="12" spans="3:18" ht="15" customHeight="1">
      <c r="C12" t="s">
        <v>12</v>
      </c>
      <c r="D12" s="6">
        <v>0.65</v>
      </c>
      <c r="E12">
        <v>334</v>
      </c>
      <c r="F12">
        <v>511</v>
      </c>
      <c r="H12" s="6">
        <v>4.33</v>
      </c>
      <c r="I12" s="7">
        <v>1920</v>
      </c>
      <c r="J12" s="7">
        <v>444</v>
      </c>
      <c r="L12" s="6">
        <v>4.33</v>
      </c>
      <c r="M12" s="7">
        <v>2438</v>
      </c>
      <c r="N12" s="7">
        <v>563</v>
      </c>
      <c r="P12" s="6">
        <v>4.33</v>
      </c>
      <c r="Q12" s="7">
        <v>1882</v>
      </c>
      <c r="R12" s="7">
        <v>435</v>
      </c>
    </row>
    <row r="13" spans="3:18" ht="15" customHeight="1">
      <c r="C13" t="s">
        <v>13</v>
      </c>
      <c r="D13" s="6">
        <v>0.4</v>
      </c>
      <c r="E13">
        <v>195</v>
      </c>
      <c r="F13">
        <v>486</v>
      </c>
      <c r="H13" s="6">
        <v>1.05</v>
      </c>
      <c r="I13">
        <v>638</v>
      </c>
      <c r="J13" s="7">
        <v>609</v>
      </c>
      <c r="L13" s="6">
        <v>1.16</v>
      </c>
      <c r="M13" s="7">
        <v>579</v>
      </c>
      <c r="N13" s="7">
        <v>500</v>
      </c>
      <c r="P13" s="6">
        <v>1.05</v>
      </c>
      <c r="Q13" s="7">
        <v>562</v>
      </c>
      <c r="R13" s="7">
        <v>535</v>
      </c>
    </row>
    <row r="14" spans="3:18" ht="15" customHeight="1">
      <c r="C14" t="s">
        <v>14</v>
      </c>
      <c r="D14" s="6">
        <v>0.16</v>
      </c>
      <c r="E14">
        <v>34</v>
      </c>
      <c r="F14">
        <v>209</v>
      </c>
      <c r="H14" s="6">
        <v>1.1</v>
      </c>
      <c r="I14">
        <v>591</v>
      </c>
      <c r="J14" s="7">
        <v>537</v>
      </c>
      <c r="L14" s="6">
        <v>1.26</v>
      </c>
      <c r="M14" s="7">
        <v>789</v>
      </c>
      <c r="N14" s="7">
        <v>625</v>
      </c>
      <c r="P14" s="6">
        <v>1.4</v>
      </c>
      <c r="Q14" s="7">
        <v>631</v>
      </c>
      <c r="R14" s="7">
        <v>452</v>
      </c>
    </row>
    <row r="15" spans="3:18" ht="15" customHeight="1">
      <c r="C15" t="s">
        <v>16</v>
      </c>
      <c r="D15" s="6">
        <v>11.47</v>
      </c>
      <c r="E15" s="7">
        <v>6683</v>
      </c>
      <c r="F15">
        <v>583</v>
      </c>
      <c r="H15" s="6">
        <v>22.23</v>
      </c>
      <c r="I15" s="7">
        <v>11240</v>
      </c>
      <c r="J15" s="7">
        <v>506</v>
      </c>
      <c r="L15" s="6">
        <v>22.34</v>
      </c>
      <c r="M15" s="7">
        <v>11791</v>
      </c>
      <c r="N15" s="7">
        <v>528</v>
      </c>
      <c r="P15" s="6">
        <v>23.18</v>
      </c>
      <c r="Q15" s="7">
        <v>10804</v>
      </c>
      <c r="R15" s="7">
        <v>466</v>
      </c>
    </row>
    <row r="16" spans="5:18" ht="15" customHeight="1">
      <c r="E16" s="7"/>
      <c r="J16" s="7"/>
      <c r="M16" s="7"/>
      <c r="N16" s="7"/>
      <c r="Q16" s="7"/>
      <c r="R16" s="7"/>
    </row>
    <row r="17" spans="2:18" ht="15" customHeight="1">
      <c r="B17" t="s">
        <v>17</v>
      </c>
      <c r="C17" t="s">
        <v>18</v>
      </c>
      <c r="D17" s="6">
        <v>0.2</v>
      </c>
      <c r="E17">
        <v>201</v>
      </c>
      <c r="F17" s="7">
        <v>1002</v>
      </c>
      <c r="H17" s="6">
        <v>0.4</v>
      </c>
      <c r="I17">
        <v>417</v>
      </c>
      <c r="J17" s="7">
        <v>1042</v>
      </c>
      <c r="L17" s="6">
        <v>0.4</v>
      </c>
      <c r="M17" s="7">
        <v>402</v>
      </c>
      <c r="N17" s="7">
        <v>1004</v>
      </c>
      <c r="P17" s="6">
        <v>0.4</v>
      </c>
      <c r="Q17" s="7">
        <v>336</v>
      </c>
      <c r="R17" s="7">
        <v>840</v>
      </c>
    </row>
    <row r="18" spans="2:18" ht="15" customHeight="1">
      <c r="B18" t="s">
        <v>19</v>
      </c>
      <c r="C18" t="s">
        <v>20</v>
      </c>
      <c r="D18" s="6">
        <v>2.54</v>
      </c>
      <c r="E18" s="7">
        <v>2007</v>
      </c>
      <c r="F18">
        <v>791</v>
      </c>
      <c r="H18" s="6">
        <v>12.13</v>
      </c>
      <c r="I18" s="7">
        <v>9456</v>
      </c>
      <c r="J18" s="7">
        <v>779</v>
      </c>
      <c r="L18" s="6">
        <v>12.48</v>
      </c>
      <c r="M18" s="7">
        <v>9767</v>
      </c>
      <c r="N18" s="7">
        <v>783</v>
      </c>
      <c r="P18" s="6">
        <v>14.09</v>
      </c>
      <c r="Q18" s="7">
        <v>9844</v>
      </c>
      <c r="R18" s="7">
        <v>699</v>
      </c>
    </row>
    <row r="19" spans="3:18" ht="15" customHeight="1">
      <c r="C19" t="s">
        <v>21</v>
      </c>
      <c r="D19" s="10">
        <v>0</v>
      </c>
      <c r="E19" s="7">
        <v>0</v>
      </c>
      <c r="F19" s="8" t="s">
        <v>15</v>
      </c>
      <c r="H19" s="6">
        <v>1.68</v>
      </c>
      <c r="I19">
        <v>689</v>
      </c>
      <c r="J19" s="7">
        <v>411</v>
      </c>
      <c r="L19" s="6">
        <v>2.33</v>
      </c>
      <c r="M19" s="7">
        <v>823</v>
      </c>
      <c r="N19" s="7">
        <v>353</v>
      </c>
      <c r="P19" s="6">
        <v>1.8</v>
      </c>
      <c r="Q19" s="7">
        <v>986</v>
      </c>
      <c r="R19" s="7">
        <v>549</v>
      </c>
    </row>
    <row r="20" spans="3:18" ht="15" customHeight="1">
      <c r="C20" t="s">
        <v>22</v>
      </c>
      <c r="D20" s="10">
        <v>0</v>
      </c>
      <c r="E20" s="7">
        <v>0</v>
      </c>
      <c r="F20" s="8" t="s">
        <v>15</v>
      </c>
      <c r="H20" s="6">
        <v>2.31</v>
      </c>
      <c r="I20">
        <v>970</v>
      </c>
      <c r="J20" s="7">
        <v>419</v>
      </c>
      <c r="L20" s="6">
        <v>1.63</v>
      </c>
      <c r="M20" s="7">
        <v>901</v>
      </c>
      <c r="N20" s="7">
        <v>552</v>
      </c>
      <c r="P20" s="6">
        <v>2.2</v>
      </c>
      <c r="Q20" s="7">
        <v>906</v>
      </c>
      <c r="R20" s="7">
        <v>411</v>
      </c>
    </row>
    <row r="21" spans="3:18" ht="15" customHeight="1">
      <c r="C21" t="s">
        <v>23</v>
      </c>
      <c r="D21" s="6">
        <v>1.36</v>
      </c>
      <c r="E21">
        <v>454</v>
      </c>
      <c r="F21">
        <v>334</v>
      </c>
      <c r="H21" s="6">
        <v>4.83</v>
      </c>
      <c r="I21" s="7">
        <v>1618</v>
      </c>
      <c r="J21" s="7">
        <v>335</v>
      </c>
      <c r="L21" s="6">
        <v>4.78</v>
      </c>
      <c r="M21" s="7">
        <v>1757</v>
      </c>
      <c r="N21" s="7">
        <v>367</v>
      </c>
      <c r="P21" s="6">
        <v>4.24</v>
      </c>
      <c r="Q21" s="7">
        <v>1193</v>
      </c>
      <c r="R21" s="7">
        <v>281</v>
      </c>
    </row>
    <row r="22" spans="3:18" ht="15" customHeight="1">
      <c r="C22" t="s">
        <v>155</v>
      </c>
      <c r="D22" s="6">
        <v>2.22</v>
      </c>
      <c r="E22" s="7">
        <v>1374</v>
      </c>
      <c r="F22">
        <v>618</v>
      </c>
      <c r="H22" s="6">
        <v>1.64</v>
      </c>
      <c r="I22">
        <v>975</v>
      </c>
      <c r="J22" s="7">
        <v>596</v>
      </c>
      <c r="L22" s="6">
        <v>1.7</v>
      </c>
      <c r="M22" s="7">
        <v>988</v>
      </c>
      <c r="N22" s="7">
        <v>581</v>
      </c>
      <c r="P22" s="6">
        <v>1.7</v>
      </c>
      <c r="Q22" s="7">
        <v>816</v>
      </c>
      <c r="R22" s="7">
        <v>480</v>
      </c>
    </row>
    <row r="23" spans="3:18" ht="15" customHeight="1">
      <c r="C23" t="s">
        <v>24</v>
      </c>
      <c r="D23" s="6">
        <v>1.5</v>
      </c>
      <c r="E23" s="7">
        <v>1810</v>
      </c>
      <c r="F23" s="7">
        <v>1207</v>
      </c>
      <c r="H23" s="6">
        <v>2.71</v>
      </c>
      <c r="I23" s="7">
        <v>1072</v>
      </c>
      <c r="J23" s="7">
        <v>396</v>
      </c>
      <c r="L23" s="6">
        <v>1.22</v>
      </c>
      <c r="M23" s="7">
        <v>848</v>
      </c>
      <c r="N23" s="7">
        <v>697</v>
      </c>
      <c r="P23" s="6">
        <v>1.49</v>
      </c>
      <c r="Q23" s="7">
        <v>560</v>
      </c>
      <c r="R23" s="7">
        <v>376</v>
      </c>
    </row>
    <row r="24" spans="3:18" ht="15" customHeight="1">
      <c r="C24" t="s">
        <v>25</v>
      </c>
      <c r="D24" s="6">
        <v>0.84</v>
      </c>
      <c r="E24">
        <v>295</v>
      </c>
      <c r="F24">
        <v>351</v>
      </c>
      <c r="H24" s="6">
        <v>0.84</v>
      </c>
      <c r="I24">
        <v>394</v>
      </c>
      <c r="J24" s="7">
        <v>469</v>
      </c>
      <c r="L24" s="6">
        <v>0.84</v>
      </c>
      <c r="M24" s="7">
        <v>614</v>
      </c>
      <c r="N24" s="7">
        <v>730</v>
      </c>
      <c r="P24" s="6">
        <v>0.84</v>
      </c>
      <c r="Q24" s="7">
        <v>476</v>
      </c>
      <c r="R24" s="7">
        <v>567</v>
      </c>
    </row>
    <row r="25" spans="3:18" ht="15" customHeight="1">
      <c r="C25" t="s">
        <v>156</v>
      </c>
      <c r="D25" s="6">
        <v>0.44</v>
      </c>
      <c r="E25">
        <v>224</v>
      </c>
      <c r="F25">
        <v>508</v>
      </c>
      <c r="H25" s="6">
        <v>3.32</v>
      </c>
      <c r="I25" s="7">
        <v>2001</v>
      </c>
      <c r="J25" s="7">
        <v>603</v>
      </c>
      <c r="L25" s="6">
        <v>2.92</v>
      </c>
      <c r="M25" s="7">
        <v>1702</v>
      </c>
      <c r="N25" s="7">
        <v>583</v>
      </c>
      <c r="P25" s="6">
        <v>2.79</v>
      </c>
      <c r="Q25" s="7">
        <v>1561</v>
      </c>
      <c r="R25" s="7">
        <v>560</v>
      </c>
    </row>
    <row r="26" spans="3:18" ht="15" customHeight="1">
      <c r="C26" t="s">
        <v>26</v>
      </c>
      <c r="D26" s="6">
        <v>0.81</v>
      </c>
      <c r="E26">
        <v>418</v>
      </c>
      <c r="F26">
        <v>516</v>
      </c>
      <c r="H26" s="6">
        <v>1.01</v>
      </c>
      <c r="I26">
        <v>788</v>
      </c>
      <c r="J26" s="7">
        <v>780</v>
      </c>
      <c r="L26" s="6">
        <v>1.42</v>
      </c>
      <c r="M26" s="7">
        <v>774</v>
      </c>
      <c r="N26" s="7">
        <v>545</v>
      </c>
      <c r="P26" s="6">
        <v>1.21</v>
      </c>
      <c r="Q26" s="7">
        <v>732</v>
      </c>
      <c r="R26" s="7">
        <v>605</v>
      </c>
    </row>
    <row r="27" spans="3:18" ht="15" customHeight="1">
      <c r="C27" t="s">
        <v>28</v>
      </c>
      <c r="D27" s="6">
        <v>0.08</v>
      </c>
      <c r="E27">
        <v>14</v>
      </c>
      <c r="F27">
        <v>166</v>
      </c>
      <c r="H27" s="6">
        <v>1.79</v>
      </c>
      <c r="I27">
        <v>936</v>
      </c>
      <c r="J27" s="7">
        <v>524</v>
      </c>
      <c r="L27" s="6">
        <v>1.7</v>
      </c>
      <c r="M27" s="7">
        <v>850</v>
      </c>
      <c r="N27" s="7">
        <v>502</v>
      </c>
      <c r="P27" s="6">
        <v>1.31</v>
      </c>
      <c r="Q27" s="7">
        <v>739</v>
      </c>
      <c r="R27" s="7">
        <v>565</v>
      </c>
    </row>
    <row r="28" spans="3:19" ht="15" customHeight="1">
      <c r="C28" t="s">
        <v>29</v>
      </c>
      <c r="D28" s="6">
        <v>4.41</v>
      </c>
      <c r="E28" s="7">
        <v>2128</v>
      </c>
      <c r="F28">
        <v>483</v>
      </c>
      <c r="H28" s="6">
        <v>8.09</v>
      </c>
      <c r="I28" s="7">
        <v>5316</v>
      </c>
      <c r="J28" s="7">
        <v>658</v>
      </c>
      <c r="L28" s="6">
        <v>4.41</v>
      </c>
      <c r="M28" s="7">
        <v>2376</v>
      </c>
      <c r="N28" s="7">
        <v>539</v>
      </c>
      <c r="P28" s="25">
        <v>4.41</v>
      </c>
      <c r="Q28" s="7">
        <v>2468</v>
      </c>
      <c r="R28" s="22">
        <v>560</v>
      </c>
      <c r="S28" s="21"/>
    </row>
    <row r="29" spans="3:18" ht="15" customHeight="1">
      <c r="C29" t="s">
        <v>31</v>
      </c>
      <c r="D29" s="6">
        <v>1.07</v>
      </c>
      <c r="E29">
        <v>657</v>
      </c>
      <c r="F29">
        <v>616</v>
      </c>
      <c r="H29" s="6">
        <v>1.31</v>
      </c>
      <c r="I29">
        <v>962</v>
      </c>
      <c r="J29" s="7">
        <v>734</v>
      </c>
      <c r="L29" s="6">
        <v>1.38</v>
      </c>
      <c r="M29" s="7">
        <v>936</v>
      </c>
      <c r="N29" s="7">
        <v>676</v>
      </c>
      <c r="P29" s="6">
        <v>1.39</v>
      </c>
      <c r="Q29" s="7">
        <v>898</v>
      </c>
      <c r="R29" s="7">
        <v>644</v>
      </c>
    </row>
    <row r="30" spans="3:18" ht="15" customHeight="1">
      <c r="C30" t="s">
        <v>32</v>
      </c>
      <c r="D30" s="6">
        <v>2.42</v>
      </c>
      <c r="E30" s="7">
        <v>1398</v>
      </c>
      <c r="F30">
        <v>577</v>
      </c>
      <c r="H30" s="6">
        <v>3.54</v>
      </c>
      <c r="I30" s="7">
        <v>2114</v>
      </c>
      <c r="J30" s="7">
        <v>597</v>
      </c>
      <c r="L30" s="6">
        <v>3.68</v>
      </c>
      <c r="M30" s="7">
        <v>2509</v>
      </c>
      <c r="N30" s="7">
        <v>682</v>
      </c>
      <c r="P30" s="6">
        <v>3.86</v>
      </c>
      <c r="Q30" s="7">
        <v>2259</v>
      </c>
      <c r="R30" s="7">
        <v>585</v>
      </c>
    </row>
    <row r="31" spans="3:18" ht="15" customHeight="1">
      <c r="C31" t="s">
        <v>33</v>
      </c>
      <c r="D31" s="6">
        <v>0.99</v>
      </c>
      <c r="E31">
        <v>556</v>
      </c>
      <c r="F31">
        <v>562</v>
      </c>
      <c r="H31" s="6">
        <v>2.84</v>
      </c>
      <c r="I31" s="7">
        <v>1709</v>
      </c>
      <c r="J31" s="7">
        <v>602</v>
      </c>
      <c r="L31" s="6">
        <v>2.55</v>
      </c>
      <c r="M31" s="7">
        <v>1768</v>
      </c>
      <c r="N31" s="7">
        <v>693</v>
      </c>
      <c r="P31" s="6">
        <v>2.8</v>
      </c>
      <c r="Q31" s="7">
        <v>1620</v>
      </c>
      <c r="R31" s="7">
        <v>579</v>
      </c>
    </row>
    <row r="32" spans="3:18" ht="15" customHeight="1">
      <c r="C32" t="s">
        <v>34</v>
      </c>
      <c r="D32" s="10">
        <v>0</v>
      </c>
      <c r="E32" s="7">
        <v>0</v>
      </c>
      <c r="F32" s="8" t="s">
        <v>15</v>
      </c>
      <c r="H32" s="6">
        <v>3.25</v>
      </c>
      <c r="I32" s="7">
        <v>2245</v>
      </c>
      <c r="J32" s="7">
        <v>690</v>
      </c>
      <c r="L32" s="6">
        <v>3.17</v>
      </c>
      <c r="M32" s="7">
        <v>1883</v>
      </c>
      <c r="N32" s="7">
        <v>594</v>
      </c>
      <c r="P32" s="6">
        <v>2.98</v>
      </c>
      <c r="Q32" s="7">
        <v>2847</v>
      </c>
      <c r="R32" s="7">
        <v>956</v>
      </c>
    </row>
    <row r="33" spans="3:19" ht="15" customHeight="1">
      <c r="C33" t="s">
        <v>16</v>
      </c>
      <c r="D33" s="6">
        <v>18.88</v>
      </c>
      <c r="E33" s="7">
        <v>11535</v>
      </c>
      <c r="F33">
        <v>611</v>
      </c>
      <c r="H33" s="6">
        <v>51.67</v>
      </c>
      <c r="I33" s="7">
        <v>31660</v>
      </c>
      <c r="J33" s="7">
        <v>613</v>
      </c>
      <c r="L33" s="6">
        <v>46.61</v>
      </c>
      <c r="M33" s="7">
        <v>28898</v>
      </c>
      <c r="N33" s="7">
        <v>620</v>
      </c>
      <c r="P33" s="6">
        <v>47.5</v>
      </c>
      <c r="Q33" s="7">
        <v>28239</v>
      </c>
      <c r="R33" s="7">
        <v>595</v>
      </c>
      <c r="S33" s="14"/>
    </row>
    <row r="34" spans="5:18" ht="15" customHeight="1">
      <c r="E34" s="7"/>
      <c r="J34" s="7"/>
      <c r="M34" s="7"/>
      <c r="N34" s="7"/>
      <c r="Q34" s="7"/>
      <c r="R34" s="7"/>
    </row>
    <row r="35" spans="2:18" ht="15" customHeight="1">
      <c r="B35" t="s">
        <v>35</v>
      </c>
      <c r="C35" t="s">
        <v>36</v>
      </c>
      <c r="D35" s="6">
        <v>3.03</v>
      </c>
      <c r="E35" s="7">
        <v>1451</v>
      </c>
      <c r="F35">
        <v>478</v>
      </c>
      <c r="H35" s="6">
        <v>7.7</v>
      </c>
      <c r="I35" s="7">
        <v>3649</v>
      </c>
      <c r="J35" s="7">
        <v>474</v>
      </c>
      <c r="L35" s="6">
        <v>6.8</v>
      </c>
      <c r="M35" s="7">
        <v>3369</v>
      </c>
      <c r="N35" s="7">
        <v>495</v>
      </c>
      <c r="P35" s="6">
        <v>6.77</v>
      </c>
      <c r="Q35" s="7">
        <v>3123</v>
      </c>
      <c r="R35" s="7">
        <v>462</v>
      </c>
    </row>
    <row r="36" spans="2:18" ht="15" customHeight="1">
      <c r="B36" t="s">
        <v>37</v>
      </c>
      <c r="C36" t="s">
        <v>38</v>
      </c>
      <c r="D36" s="10">
        <v>0</v>
      </c>
      <c r="E36" s="7">
        <v>0</v>
      </c>
      <c r="F36" s="8" t="s">
        <v>15</v>
      </c>
      <c r="H36" s="6">
        <v>0.15</v>
      </c>
      <c r="I36">
        <v>48</v>
      </c>
      <c r="J36" s="7">
        <v>320</v>
      </c>
      <c r="L36" s="10">
        <v>0</v>
      </c>
      <c r="M36" s="7">
        <v>0</v>
      </c>
      <c r="N36" s="8" t="s">
        <v>15</v>
      </c>
      <c r="P36" s="10">
        <v>0</v>
      </c>
      <c r="Q36" s="7">
        <v>0</v>
      </c>
      <c r="R36" s="8" t="s">
        <v>15</v>
      </c>
    </row>
    <row r="37" spans="3:18" ht="15" customHeight="1">
      <c r="C37" t="s">
        <v>39</v>
      </c>
      <c r="D37" s="6">
        <v>2.4</v>
      </c>
      <c r="E37" s="7">
        <v>1103</v>
      </c>
      <c r="F37">
        <v>460</v>
      </c>
      <c r="H37" s="6">
        <v>3</v>
      </c>
      <c r="I37" s="7">
        <v>1489</v>
      </c>
      <c r="J37" s="7">
        <v>496</v>
      </c>
      <c r="L37" s="6">
        <v>2.1</v>
      </c>
      <c r="M37" s="7">
        <v>1142</v>
      </c>
      <c r="N37" s="7">
        <v>544</v>
      </c>
      <c r="P37" s="6">
        <v>2.85</v>
      </c>
      <c r="Q37" s="7">
        <v>1300</v>
      </c>
      <c r="R37" s="7">
        <v>456</v>
      </c>
    </row>
    <row r="38" spans="3:18" ht="15" customHeight="1">
      <c r="C38" t="s">
        <v>41</v>
      </c>
      <c r="D38" s="6">
        <v>1.13</v>
      </c>
      <c r="E38">
        <v>488</v>
      </c>
      <c r="F38">
        <v>431</v>
      </c>
      <c r="H38" s="6">
        <v>3.59</v>
      </c>
      <c r="I38" s="7">
        <v>1800</v>
      </c>
      <c r="J38" s="7">
        <v>501</v>
      </c>
      <c r="L38" s="6">
        <v>2.6</v>
      </c>
      <c r="M38" s="7">
        <v>1315</v>
      </c>
      <c r="N38" s="7">
        <v>506</v>
      </c>
      <c r="P38" s="6">
        <v>3.24</v>
      </c>
      <c r="Q38" s="7">
        <v>1670</v>
      </c>
      <c r="R38" s="7">
        <v>515</v>
      </c>
    </row>
    <row r="39" spans="3:18" ht="15" customHeight="1">
      <c r="C39" t="s">
        <v>42</v>
      </c>
      <c r="D39" s="6">
        <v>0.73</v>
      </c>
      <c r="E39">
        <v>257</v>
      </c>
      <c r="F39">
        <v>351</v>
      </c>
      <c r="H39" s="6">
        <v>2.36</v>
      </c>
      <c r="I39">
        <v>987</v>
      </c>
      <c r="J39" s="7">
        <v>418</v>
      </c>
      <c r="L39" s="6">
        <v>2.06</v>
      </c>
      <c r="M39" s="7">
        <v>890</v>
      </c>
      <c r="N39" s="7">
        <v>432</v>
      </c>
      <c r="P39" s="6">
        <v>2.18</v>
      </c>
      <c r="Q39" s="7">
        <v>794</v>
      </c>
      <c r="R39" s="7">
        <v>365</v>
      </c>
    </row>
    <row r="40" spans="3:18" ht="15" customHeight="1">
      <c r="C40" t="s">
        <v>43</v>
      </c>
      <c r="D40" s="6">
        <v>2</v>
      </c>
      <c r="E40" s="7">
        <v>1487</v>
      </c>
      <c r="F40">
        <v>744</v>
      </c>
      <c r="H40" s="6">
        <v>5.15</v>
      </c>
      <c r="I40" s="7">
        <v>3257</v>
      </c>
      <c r="J40" s="7">
        <v>633</v>
      </c>
      <c r="L40" s="6">
        <v>3.3</v>
      </c>
      <c r="M40" s="7">
        <v>2562</v>
      </c>
      <c r="N40" s="7">
        <v>776</v>
      </c>
      <c r="P40" s="6">
        <v>3.7</v>
      </c>
      <c r="Q40" s="7">
        <v>2734</v>
      </c>
      <c r="R40" s="7">
        <v>739</v>
      </c>
    </row>
    <row r="41" spans="3:18" ht="15" customHeight="1">
      <c r="C41" t="s">
        <v>44</v>
      </c>
      <c r="D41" s="6">
        <v>0.4</v>
      </c>
      <c r="E41">
        <v>407</v>
      </c>
      <c r="F41" s="7">
        <v>1019</v>
      </c>
      <c r="H41" s="10">
        <v>0</v>
      </c>
      <c r="I41" s="7">
        <v>0</v>
      </c>
      <c r="J41" s="8" t="s">
        <v>15</v>
      </c>
      <c r="L41" s="10">
        <v>0</v>
      </c>
      <c r="M41" s="7">
        <v>0</v>
      </c>
      <c r="N41" s="8" t="s">
        <v>15</v>
      </c>
      <c r="P41" s="10">
        <v>0</v>
      </c>
      <c r="Q41" s="7">
        <v>0</v>
      </c>
      <c r="R41" s="8" t="s">
        <v>15</v>
      </c>
    </row>
    <row r="42" spans="3:18" ht="15" customHeight="1">
      <c r="C42" t="s">
        <v>45</v>
      </c>
      <c r="D42" s="6">
        <v>0.9</v>
      </c>
      <c r="E42">
        <v>465</v>
      </c>
      <c r="F42">
        <v>516</v>
      </c>
      <c r="H42" s="6">
        <v>2.53</v>
      </c>
      <c r="I42" s="7">
        <v>1207</v>
      </c>
      <c r="J42" s="7">
        <v>476</v>
      </c>
      <c r="L42" s="6">
        <v>2.33</v>
      </c>
      <c r="M42" s="7">
        <v>1111</v>
      </c>
      <c r="N42" s="7">
        <v>476</v>
      </c>
      <c r="P42" s="6">
        <v>2.43</v>
      </c>
      <c r="Q42" s="7">
        <v>1443</v>
      </c>
      <c r="R42" s="7">
        <v>593</v>
      </c>
    </row>
    <row r="43" spans="3:18" ht="15" customHeight="1">
      <c r="C43" t="s">
        <v>46</v>
      </c>
      <c r="D43" s="6">
        <v>3.67</v>
      </c>
      <c r="E43" s="7">
        <v>1852</v>
      </c>
      <c r="F43">
        <v>505</v>
      </c>
      <c r="H43" s="6">
        <v>7.27</v>
      </c>
      <c r="I43" s="7">
        <v>3923</v>
      </c>
      <c r="J43" s="7">
        <v>540</v>
      </c>
      <c r="L43" s="6">
        <v>7.1</v>
      </c>
      <c r="M43" s="7">
        <v>4119</v>
      </c>
      <c r="N43" s="7">
        <v>580</v>
      </c>
      <c r="P43" s="6">
        <v>6.13</v>
      </c>
      <c r="Q43" s="7">
        <v>3290</v>
      </c>
      <c r="R43" s="7">
        <v>536</v>
      </c>
    </row>
    <row r="44" spans="2:18" ht="15" customHeight="1">
      <c r="B44" t="s">
        <v>35</v>
      </c>
      <c r="C44" t="s">
        <v>47</v>
      </c>
      <c r="D44" s="6">
        <v>1.87</v>
      </c>
      <c r="E44" s="7">
        <v>1092</v>
      </c>
      <c r="F44">
        <v>585</v>
      </c>
      <c r="H44" s="6">
        <v>4.4</v>
      </c>
      <c r="I44" s="7">
        <v>1669</v>
      </c>
      <c r="J44" s="7">
        <v>379</v>
      </c>
      <c r="L44" s="6">
        <v>3.17</v>
      </c>
      <c r="M44" s="7">
        <v>1378</v>
      </c>
      <c r="N44" s="7">
        <v>435</v>
      </c>
      <c r="P44" s="6">
        <v>2.32</v>
      </c>
      <c r="Q44" s="7">
        <v>1065</v>
      </c>
      <c r="R44" s="7">
        <v>460</v>
      </c>
    </row>
    <row r="45" spans="2:18" ht="15" customHeight="1">
      <c r="B45" t="s">
        <v>37</v>
      </c>
      <c r="C45" t="s">
        <v>48</v>
      </c>
      <c r="D45" s="6">
        <v>1.33</v>
      </c>
      <c r="E45">
        <v>679</v>
      </c>
      <c r="F45">
        <v>509</v>
      </c>
      <c r="H45" s="6">
        <v>4.01</v>
      </c>
      <c r="I45" s="7">
        <v>1797</v>
      </c>
      <c r="J45" s="7">
        <v>449</v>
      </c>
      <c r="L45" s="6">
        <v>2.63</v>
      </c>
      <c r="M45" s="7">
        <v>1342</v>
      </c>
      <c r="N45" s="7">
        <v>510</v>
      </c>
      <c r="P45" s="6">
        <v>4.2</v>
      </c>
      <c r="Q45" s="7">
        <v>1863</v>
      </c>
      <c r="R45" s="7">
        <v>444</v>
      </c>
    </row>
    <row r="46" spans="2:18" ht="15" customHeight="1">
      <c r="B46" t="s">
        <v>135</v>
      </c>
      <c r="C46" t="s">
        <v>49</v>
      </c>
      <c r="D46" s="6">
        <v>2.82</v>
      </c>
      <c r="E46" s="7">
        <v>1637</v>
      </c>
      <c r="F46">
        <v>581</v>
      </c>
      <c r="H46" s="6">
        <v>7</v>
      </c>
      <c r="I46" s="7">
        <v>4110</v>
      </c>
      <c r="J46" s="7">
        <v>587</v>
      </c>
      <c r="L46" s="6">
        <v>5.67</v>
      </c>
      <c r="M46" s="7">
        <v>3584</v>
      </c>
      <c r="N46" s="7">
        <v>633</v>
      </c>
      <c r="P46" s="6">
        <v>5.5</v>
      </c>
      <c r="Q46" s="7">
        <v>3092</v>
      </c>
      <c r="R46" s="7">
        <v>562</v>
      </c>
    </row>
    <row r="47" spans="3:18" ht="15" customHeight="1">
      <c r="C47" t="s">
        <v>50</v>
      </c>
      <c r="D47" s="6">
        <v>0.27</v>
      </c>
      <c r="E47">
        <v>230</v>
      </c>
      <c r="F47">
        <v>864</v>
      </c>
      <c r="H47" s="6">
        <v>2.13</v>
      </c>
      <c r="I47" s="7">
        <v>1520</v>
      </c>
      <c r="J47" s="7">
        <v>712</v>
      </c>
      <c r="L47" s="6">
        <v>1.07</v>
      </c>
      <c r="M47" s="7">
        <v>736</v>
      </c>
      <c r="N47" s="7">
        <v>690</v>
      </c>
      <c r="P47" s="6">
        <v>1.07</v>
      </c>
      <c r="Q47" s="7">
        <v>736</v>
      </c>
      <c r="R47" s="7">
        <v>690</v>
      </c>
    </row>
    <row r="48" spans="3:19" ht="15" customHeight="1">
      <c r="C48" t="s">
        <v>51</v>
      </c>
      <c r="D48" s="6">
        <v>0</v>
      </c>
      <c r="E48">
        <v>88</v>
      </c>
      <c r="F48" s="8" t="s">
        <v>15</v>
      </c>
      <c r="H48" s="6">
        <v>0.03</v>
      </c>
      <c r="I48">
        <v>660</v>
      </c>
      <c r="J48" s="7">
        <v>19805</v>
      </c>
      <c r="L48" s="6">
        <v>0</v>
      </c>
      <c r="M48" s="7">
        <v>738</v>
      </c>
      <c r="N48" s="8" t="s">
        <v>15</v>
      </c>
      <c r="P48" s="6">
        <v>0.3</v>
      </c>
      <c r="Q48" s="7">
        <v>950</v>
      </c>
      <c r="R48" s="7">
        <v>3166</v>
      </c>
      <c r="S48" s="14"/>
    </row>
    <row r="49" spans="3:18" ht="15" customHeight="1">
      <c r="C49" t="s">
        <v>52</v>
      </c>
      <c r="D49" s="6">
        <v>2.38</v>
      </c>
      <c r="E49">
        <v>987</v>
      </c>
      <c r="F49">
        <v>414</v>
      </c>
      <c r="H49" s="6">
        <v>4.43</v>
      </c>
      <c r="I49" s="7">
        <v>1933</v>
      </c>
      <c r="J49" s="7">
        <v>436</v>
      </c>
      <c r="L49" s="6">
        <v>4.1</v>
      </c>
      <c r="M49" s="7">
        <v>1803</v>
      </c>
      <c r="N49" s="7">
        <v>440</v>
      </c>
      <c r="P49" s="6">
        <v>3.9</v>
      </c>
      <c r="Q49" s="7">
        <v>1939</v>
      </c>
      <c r="R49" s="7">
        <v>497</v>
      </c>
    </row>
    <row r="50" spans="3:18" ht="15" customHeight="1">
      <c r="C50" t="s">
        <v>53</v>
      </c>
      <c r="D50" s="6">
        <v>0.63</v>
      </c>
      <c r="E50">
        <v>389</v>
      </c>
      <c r="F50">
        <v>614</v>
      </c>
      <c r="H50" s="6">
        <v>2.58</v>
      </c>
      <c r="I50" s="7">
        <v>1052</v>
      </c>
      <c r="J50" s="7">
        <v>408</v>
      </c>
      <c r="L50" s="6">
        <v>2.22</v>
      </c>
      <c r="M50" s="7">
        <v>833</v>
      </c>
      <c r="N50" s="7">
        <v>375</v>
      </c>
      <c r="P50" s="6">
        <v>2.36</v>
      </c>
      <c r="Q50" s="7">
        <v>972</v>
      </c>
      <c r="R50" s="7">
        <v>413</v>
      </c>
    </row>
    <row r="51" spans="3:18" ht="15" customHeight="1">
      <c r="C51" t="s">
        <v>54</v>
      </c>
      <c r="D51" s="6">
        <v>0.3</v>
      </c>
      <c r="E51">
        <v>267</v>
      </c>
      <c r="F51">
        <v>888</v>
      </c>
      <c r="H51" s="6">
        <v>0.6</v>
      </c>
      <c r="I51">
        <v>292</v>
      </c>
      <c r="J51" s="7">
        <v>487</v>
      </c>
      <c r="L51" s="6">
        <v>0.6</v>
      </c>
      <c r="M51" s="7">
        <v>282</v>
      </c>
      <c r="N51" s="7">
        <v>469</v>
      </c>
      <c r="P51" s="6">
        <v>0.4</v>
      </c>
      <c r="Q51" s="7">
        <v>208</v>
      </c>
      <c r="R51" s="7">
        <v>520</v>
      </c>
    </row>
    <row r="52" spans="3:18" ht="15" customHeight="1">
      <c r="C52" t="s">
        <v>16</v>
      </c>
      <c r="D52" s="6">
        <v>23.86</v>
      </c>
      <c r="E52" s="7">
        <v>12878</v>
      </c>
      <c r="F52">
        <v>540</v>
      </c>
      <c r="H52" s="6">
        <v>56.94</v>
      </c>
      <c r="I52" s="7">
        <v>29393</v>
      </c>
      <c r="J52" s="7">
        <v>516</v>
      </c>
      <c r="L52" s="6">
        <v>45.75</v>
      </c>
      <c r="M52" s="7">
        <v>25203</v>
      </c>
      <c r="N52" s="7">
        <v>551</v>
      </c>
      <c r="P52" s="6">
        <v>47.34</v>
      </c>
      <c r="Q52" s="7">
        <v>25179</v>
      </c>
      <c r="R52" s="7">
        <v>532</v>
      </c>
    </row>
    <row r="53" spans="5:18" ht="15" customHeight="1">
      <c r="E53" s="7"/>
      <c r="J53" s="7"/>
      <c r="M53" s="7"/>
      <c r="N53" s="7"/>
      <c r="Q53" s="7"/>
      <c r="R53" s="7"/>
    </row>
    <row r="54" spans="2:18" ht="15" customHeight="1">
      <c r="B54" t="s">
        <v>55</v>
      </c>
      <c r="C54" t="s">
        <v>56</v>
      </c>
      <c r="D54" s="6">
        <v>0</v>
      </c>
      <c r="E54">
        <v>16</v>
      </c>
      <c r="F54" s="8" t="s">
        <v>15</v>
      </c>
      <c r="H54" s="6">
        <v>0.36</v>
      </c>
      <c r="I54">
        <v>56</v>
      </c>
      <c r="J54" s="7">
        <v>158</v>
      </c>
      <c r="L54" s="6">
        <v>0.11</v>
      </c>
      <c r="M54" s="7">
        <v>38</v>
      </c>
      <c r="N54" s="7">
        <v>342</v>
      </c>
      <c r="P54" s="6">
        <v>0.11</v>
      </c>
      <c r="Q54" s="7">
        <v>54</v>
      </c>
      <c r="R54" s="7">
        <v>486</v>
      </c>
    </row>
    <row r="55" spans="2:18" ht="15" customHeight="1">
      <c r="B55" t="s">
        <v>57</v>
      </c>
      <c r="C55" t="s">
        <v>58</v>
      </c>
      <c r="D55" s="6">
        <v>2.38</v>
      </c>
      <c r="E55" s="7">
        <v>1143</v>
      </c>
      <c r="F55">
        <v>480</v>
      </c>
      <c r="H55" s="6">
        <v>2.99</v>
      </c>
      <c r="I55" s="7">
        <v>1234</v>
      </c>
      <c r="J55" s="7">
        <v>412</v>
      </c>
      <c r="L55" s="6">
        <v>2.14</v>
      </c>
      <c r="M55" s="7">
        <v>774</v>
      </c>
      <c r="N55" s="7">
        <v>362</v>
      </c>
      <c r="P55" s="6">
        <v>2.14</v>
      </c>
      <c r="Q55" s="7">
        <v>962</v>
      </c>
      <c r="R55" s="7">
        <v>450</v>
      </c>
    </row>
    <row r="56" spans="3:18" ht="15" customHeight="1">
      <c r="C56" t="s">
        <v>59</v>
      </c>
      <c r="D56" s="6">
        <v>6.71</v>
      </c>
      <c r="E56" s="7">
        <v>3628</v>
      </c>
      <c r="F56">
        <v>540</v>
      </c>
      <c r="H56" s="6">
        <v>12.93</v>
      </c>
      <c r="I56" s="7">
        <v>5461</v>
      </c>
      <c r="J56" s="7">
        <v>422</v>
      </c>
      <c r="L56" s="6">
        <v>12.36</v>
      </c>
      <c r="M56" s="7">
        <v>4754</v>
      </c>
      <c r="N56" s="7">
        <v>385</v>
      </c>
      <c r="P56" s="6">
        <v>11.1</v>
      </c>
      <c r="Q56" s="7">
        <v>4459</v>
      </c>
      <c r="R56" s="7">
        <v>402</v>
      </c>
    </row>
    <row r="57" spans="3:18" ht="15" customHeight="1">
      <c r="C57" t="s">
        <v>60</v>
      </c>
      <c r="D57" s="6">
        <v>1.93</v>
      </c>
      <c r="E57">
        <v>945</v>
      </c>
      <c r="F57">
        <v>489</v>
      </c>
      <c r="H57" s="6">
        <v>4.73</v>
      </c>
      <c r="I57" s="7">
        <v>2070</v>
      </c>
      <c r="J57" s="7">
        <v>437</v>
      </c>
      <c r="L57" s="6">
        <v>4.98</v>
      </c>
      <c r="M57" s="7">
        <v>2535</v>
      </c>
      <c r="N57" s="7">
        <v>509</v>
      </c>
      <c r="P57" s="6">
        <v>4.27</v>
      </c>
      <c r="Q57" s="7">
        <v>2942</v>
      </c>
      <c r="R57" s="7">
        <v>688</v>
      </c>
    </row>
    <row r="58" spans="3:18" ht="15" customHeight="1">
      <c r="C58" t="s">
        <v>61</v>
      </c>
      <c r="D58" s="6">
        <v>1.14</v>
      </c>
      <c r="E58">
        <v>657</v>
      </c>
      <c r="F58">
        <v>574</v>
      </c>
      <c r="H58" s="6">
        <v>3.45</v>
      </c>
      <c r="I58" s="7">
        <v>1721</v>
      </c>
      <c r="J58" s="7">
        <v>498</v>
      </c>
      <c r="L58" s="6">
        <v>2.81</v>
      </c>
      <c r="M58" s="7">
        <v>1422</v>
      </c>
      <c r="N58" s="7">
        <v>506</v>
      </c>
      <c r="P58" s="6">
        <v>2.81</v>
      </c>
      <c r="Q58" s="7">
        <v>1428</v>
      </c>
      <c r="R58" s="7">
        <v>508</v>
      </c>
    </row>
    <row r="59" spans="3:18" ht="15" customHeight="1">
      <c r="C59" t="s">
        <v>62</v>
      </c>
      <c r="D59" s="10">
        <v>0</v>
      </c>
      <c r="E59" s="7">
        <v>0</v>
      </c>
      <c r="F59" s="8" t="s">
        <v>15</v>
      </c>
      <c r="H59" s="6">
        <v>0</v>
      </c>
      <c r="I59">
        <v>76</v>
      </c>
      <c r="J59" s="8" t="s">
        <v>15</v>
      </c>
      <c r="L59" s="6">
        <v>0.97</v>
      </c>
      <c r="M59" s="7">
        <v>678</v>
      </c>
      <c r="N59" s="7">
        <v>698</v>
      </c>
      <c r="P59" s="10">
        <v>0</v>
      </c>
      <c r="Q59" s="7">
        <v>0</v>
      </c>
      <c r="R59" s="8" t="s">
        <v>15</v>
      </c>
    </row>
    <row r="60" spans="3:18" ht="15" customHeight="1">
      <c r="C60" t="s">
        <v>157</v>
      </c>
      <c r="D60" s="6">
        <v>2.8</v>
      </c>
      <c r="E60" s="7">
        <v>2054</v>
      </c>
      <c r="F60">
        <v>734</v>
      </c>
      <c r="H60" s="6">
        <v>1.5</v>
      </c>
      <c r="I60">
        <v>931</v>
      </c>
      <c r="J60" s="7">
        <v>621</v>
      </c>
      <c r="L60" s="6">
        <v>1.57</v>
      </c>
      <c r="M60" s="7">
        <v>813</v>
      </c>
      <c r="N60" s="7">
        <v>520</v>
      </c>
      <c r="P60" s="6">
        <v>1.47</v>
      </c>
      <c r="Q60" s="7">
        <v>645</v>
      </c>
      <c r="R60" s="7">
        <v>440</v>
      </c>
    </row>
    <row r="61" spans="3:18" ht="15" customHeight="1">
      <c r="C61" t="s">
        <v>16</v>
      </c>
      <c r="D61" s="6">
        <v>14.97</v>
      </c>
      <c r="E61" s="7">
        <v>8444</v>
      </c>
      <c r="F61">
        <v>564</v>
      </c>
      <c r="H61" s="6">
        <v>25.96</v>
      </c>
      <c r="I61" s="7">
        <v>11549</v>
      </c>
      <c r="J61" s="7">
        <v>445</v>
      </c>
      <c r="L61" s="6">
        <v>24.94</v>
      </c>
      <c r="M61" s="7">
        <v>11014</v>
      </c>
      <c r="N61" s="7">
        <v>442</v>
      </c>
      <c r="P61" s="6">
        <v>21.9</v>
      </c>
      <c r="Q61" s="7">
        <v>10490</v>
      </c>
      <c r="R61" s="7">
        <v>479</v>
      </c>
    </row>
    <row r="62" spans="5:18" ht="15" customHeight="1">
      <c r="E62" s="7"/>
      <c r="J62" s="7"/>
      <c r="M62" s="7"/>
      <c r="N62" s="7"/>
      <c r="Q62" s="7"/>
      <c r="R62" s="7"/>
    </row>
    <row r="63" spans="2:19" ht="15" customHeight="1">
      <c r="B63" t="s">
        <v>63</v>
      </c>
      <c r="C63" t="s">
        <v>64</v>
      </c>
      <c r="D63" s="25">
        <v>0</v>
      </c>
      <c r="E63" s="27">
        <v>422</v>
      </c>
      <c r="F63" s="22" t="s">
        <v>15</v>
      </c>
      <c r="G63" s="15"/>
      <c r="H63" s="21">
        <f>4+0.32</f>
        <v>4.32</v>
      </c>
      <c r="I63" s="19">
        <v>3487</v>
      </c>
      <c r="J63" s="19">
        <f>+I63/H63</f>
        <v>807.1759259259259</v>
      </c>
      <c r="K63" s="15"/>
      <c r="L63" s="21">
        <f>4.04+0.32</f>
        <v>4.36</v>
      </c>
      <c r="M63" s="19">
        <v>6106</v>
      </c>
      <c r="N63" s="19">
        <f>+M63/L63</f>
        <v>1400.4587155963302</v>
      </c>
      <c r="O63" s="15"/>
      <c r="P63" s="25">
        <v>0</v>
      </c>
      <c r="Q63" s="26">
        <v>412</v>
      </c>
      <c r="R63" s="22" t="s">
        <v>15</v>
      </c>
      <c r="S63" s="21" t="s">
        <v>177</v>
      </c>
    </row>
    <row r="64" spans="2:19" ht="15" customHeight="1">
      <c r="B64" t="s">
        <v>65</v>
      </c>
      <c r="C64" t="s">
        <v>16</v>
      </c>
      <c r="D64" s="25">
        <v>0</v>
      </c>
      <c r="E64" s="27">
        <v>422</v>
      </c>
      <c r="F64" s="22" t="s">
        <v>15</v>
      </c>
      <c r="G64" s="15"/>
      <c r="H64" s="21">
        <f>4+0.32</f>
        <v>4.32</v>
      </c>
      <c r="I64" s="19">
        <v>3487</v>
      </c>
      <c r="J64" s="19">
        <f>+I64/H64</f>
        <v>807.1759259259259</v>
      </c>
      <c r="K64" s="15"/>
      <c r="L64" s="21">
        <f>4.04+0.32</f>
        <v>4.36</v>
      </c>
      <c r="M64" s="19">
        <v>6106</v>
      </c>
      <c r="N64" s="19">
        <f>+M64/L64</f>
        <v>1400.4587155963302</v>
      </c>
      <c r="O64" s="15"/>
      <c r="P64" s="25">
        <v>0</v>
      </c>
      <c r="Q64" s="26">
        <v>412</v>
      </c>
      <c r="R64" s="22" t="s">
        <v>15</v>
      </c>
      <c r="S64" s="21"/>
    </row>
    <row r="65" spans="5:18" ht="15" customHeight="1">
      <c r="E65" s="7"/>
      <c r="I65" s="21"/>
      <c r="J65" s="7"/>
      <c r="M65" s="19"/>
      <c r="N65" s="7"/>
      <c r="Q65" s="7"/>
      <c r="R65" s="7"/>
    </row>
    <row r="66" spans="2:18" ht="15" customHeight="1">
      <c r="B66" t="s">
        <v>66</v>
      </c>
      <c r="C66" t="s">
        <v>67</v>
      </c>
      <c r="J66" s="7"/>
      <c r="M66" s="7"/>
      <c r="N66" s="7"/>
      <c r="Q66" s="7"/>
      <c r="R66" s="7"/>
    </row>
    <row r="67" spans="3:19" ht="15" customHeight="1">
      <c r="C67" t="s">
        <v>68</v>
      </c>
      <c r="F67"/>
      <c r="H67" s="6">
        <v>1.42</v>
      </c>
      <c r="I67"/>
      <c r="J67" s="7"/>
      <c r="L67" s="6">
        <v>1.08</v>
      </c>
      <c r="M67" s="7"/>
      <c r="N67" s="7"/>
      <c r="P67" s="6">
        <v>1.79</v>
      </c>
      <c r="Q67" s="7"/>
      <c r="R67" s="7"/>
      <c r="S67" s="6"/>
    </row>
    <row r="68" spans="3:18" ht="15" customHeight="1">
      <c r="C68" t="s">
        <v>69</v>
      </c>
      <c r="J68" s="7"/>
      <c r="M68" s="7"/>
      <c r="N68" s="7"/>
      <c r="Q68" s="7"/>
      <c r="R68" s="7"/>
    </row>
    <row r="69" spans="3:18" ht="15" customHeight="1">
      <c r="C69" t="s">
        <v>70</v>
      </c>
      <c r="E69" s="7"/>
      <c r="I69" s="10"/>
      <c r="J69" s="7"/>
      <c r="M69" s="7"/>
      <c r="N69" s="7"/>
      <c r="Q69" s="7"/>
      <c r="R69" s="7"/>
    </row>
    <row r="70" spans="3:18" ht="15" customHeight="1">
      <c r="C70" t="s">
        <v>71</v>
      </c>
      <c r="E70" s="7"/>
      <c r="I70" s="10"/>
      <c r="J70" s="7"/>
      <c r="M70" s="7"/>
      <c r="N70" s="7"/>
      <c r="Q70" s="7"/>
      <c r="R70" s="7"/>
    </row>
    <row r="71" spans="3:18" ht="15" customHeight="1">
      <c r="C71" t="s">
        <v>72</v>
      </c>
      <c r="E71" s="7"/>
      <c r="I71" s="10"/>
      <c r="J71" s="7"/>
      <c r="M71" s="7"/>
      <c r="N71" s="7"/>
      <c r="Q71" s="7"/>
      <c r="R71" s="7"/>
    </row>
    <row r="72" spans="3:18" ht="15" customHeight="1">
      <c r="C72" t="s">
        <v>73</v>
      </c>
      <c r="E72" s="7"/>
      <c r="I72" s="10"/>
      <c r="J72" s="7"/>
      <c r="M72" s="7"/>
      <c r="N72" s="7"/>
      <c r="Q72" s="7"/>
      <c r="R72" s="7"/>
    </row>
    <row r="73" spans="3:18" ht="15" customHeight="1">
      <c r="C73" t="s">
        <v>16</v>
      </c>
      <c r="F73"/>
      <c r="H73" s="6">
        <v>1.42</v>
      </c>
      <c r="I73"/>
      <c r="J73" s="7"/>
      <c r="L73" s="6">
        <v>1.08</v>
      </c>
      <c r="M73" s="7"/>
      <c r="N73" s="7"/>
      <c r="P73" s="6">
        <v>1.79</v>
      </c>
      <c r="Q73" s="7"/>
      <c r="R73" s="7"/>
    </row>
    <row r="74" spans="5:18" ht="15" customHeight="1">
      <c r="E74" s="7"/>
      <c r="J74" s="7"/>
      <c r="M74" s="7"/>
      <c r="N74" s="7"/>
      <c r="Q74" s="7"/>
      <c r="R74" s="7"/>
    </row>
    <row r="75" spans="2:18" ht="15" customHeight="1">
      <c r="B75" t="s">
        <v>74</v>
      </c>
      <c r="C75" t="s">
        <v>75</v>
      </c>
      <c r="D75" s="6">
        <v>4.36</v>
      </c>
      <c r="E75" s="7">
        <v>1603</v>
      </c>
      <c r="F75">
        <v>368</v>
      </c>
      <c r="H75" s="6">
        <v>9.98</v>
      </c>
      <c r="I75" s="7">
        <v>3971</v>
      </c>
      <c r="J75" s="7">
        <v>398</v>
      </c>
      <c r="L75" s="6">
        <v>9.82</v>
      </c>
      <c r="M75" s="7">
        <v>4476</v>
      </c>
      <c r="N75" s="7">
        <v>456</v>
      </c>
      <c r="P75" s="6">
        <v>9.66</v>
      </c>
      <c r="Q75" s="7">
        <v>4111</v>
      </c>
      <c r="R75" s="7">
        <v>426</v>
      </c>
    </row>
    <row r="76" spans="2:18" ht="15" customHeight="1">
      <c r="B76" t="s">
        <v>76</v>
      </c>
      <c r="C76" t="s">
        <v>77</v>
      </c>
      <c r="D76" s="6">
        <v>5.71</v>
      </c>
      <c r="E76" s="7">
        <v>2133</v>
      </c>
      <c r="F76">
        <v>373</v>
      </c>
      <c r="H76" s="6">
        <v>6.61</v>
      </c>
      <c r="I76" s="7">
        <v>2269</v>
      </c>
      <c r="J76" s="7">
        <v>343</v>
      </c>
      <c r="L76" s="6">
        <v>7.98</v>
      </c>
      <c r="M76" s="7">
        <v>3471</v>
      </c>
      <c r="N76" s="7">
        <v>435</v>
      </c>
      <c r="P76" s="6">
        <v>7.59</v>
      </c>
      <c r="Q76" s="7">
        <v>2757</v>
      </c>
      <c r="R76" s="7">
        <v>363</v>
      </c>
    </row>
    <row r="77" spans="3:18" ht="15" customHeight="1">
      <c r="C77" t="s">
        <v>79</v>
      </c>
      <c r="D77" s="6">
        <v>0</v>
      </c>
      <c r="E77">
        <v>47</v>
      </c>
      <c r="F77" s="8" t="s">
        <v>15</v>
      </c>
      <c r="H77" s="6">
        <v>0.07</v>
      </c>
      <c r="I77">
        <v>103</v>
      </c>
      <c r="J77" s="7">
        <v>1547</v>
      </c>
      <c r="L77" s="6">
        <v>0</v>
      </c>
      <c r="M77" s="7">
        <v>59</v>
      </c>
      <c r="N77" s="8" t="s">
        <v>15</v>
      </c>
      <c r="P77" s="6">
        <v>0.33</v>
      </c>
      <c r="Q77" s="7">
        <v>221</v>
      </c>
      <c r="R77" s="7">
        <v>663</v>
      </c>
    </row>
    <row r="78" spans="3:18" ht="15" customHeight="1">
      <c r="C78" t="s">
        <v>171</v>
      </c>
      <c r="D78" s="6">
        <v>0.47</v>
      </c>
      <c r="E78">
        <v>205</v>
      </c>
      <c r="F78">
        <v>439</v>
      </c>
      <c r="H78" s="6">
        <v>2.37</v>
      </c>
      <c r="I78">
        <v>930</v>
      </c>
      <c r="J78" s="7">
        <v>393</v>
      </c>
      <c r="L78" s="6">
        <v>3.13</v>
      </c>
      <c r="M78" s="7">
        <v>772</v>
      </c>
      <c r="N78" s="7">
        <v>246</v>
      </c>
      <c r="P78" s="6">
        <v>2.98</v>
      </c>
      <c r="Q78" s="7">
        <v>894</v>
      </c>
      <c r="R78" s="7">
        <v>300</v>
      </c>
    </row>
    <row r="79" spans="3:18" ht="15" customHeight="1">
      <c r="C79" t="s">
        <v>81</v>
      </c>
      <c r="D79" s="6">
        <v>7.36</v>
      </c>
      <c r="E79" s="7">
        <v>4218</v>
      </c>
      <c r="F79">
        <v>573</v>
      </c>
      <c r="H79" s="6">
        <v>12.19</v>
      </c>
      <c r="I79" s="7">
        <v>5592</v>
      </c>
      <c r="J79" s="7">
        <v>459</v>
      </c>
      <c r="L79" s="6">
        <v>10.97</v>
      </c>
      <c r="M79" s="7">
        <v>5778</v>
      </c>
      <c r="N79" s="7">
        <v>527</v>
      </c>
      <c r="P79" s="6">
        <v>10.94</v>
      </c>
      <c r="Q79" s="7">
        <v>5678</v>
      </c>
      <c r="R79" s="7">
        <v>519</v>
      </c>
    </row>
    <row r="80" spans="3:18" ht="15" customHeight="1">
      <c r="C80" t="s">
        <v>82</v>
      </c>
      <c r="D80" s="6">
        <v>1.02</v>
      </c>
      <c r="E80">
        <v>257</v>
      </c>
      <c r="F80">
        <v>251</v>
      </c>
      <c r="H80" s="6">
        <v>2.3</v>
      </c>
      <c r="I80" s="7">
        <v>2164</v>
      </c>
      <c r="J80" s="7">
        <v>941</v>
      </c>
      <c r="L80" s="6">
        <v>2.56</v>
      </c>
      <c r="M80" s="7">
        <v>741</v>
      </c>
      <c r="N80" s="7">
        <v>290</v>
      </c>
      <c r="P80" s="6">
        <v>2.56</v>
      </c>
      <c r="Q80" s="7">
        <v>594</v>
      </c>
      <c r="R80" s="7">
        <v>232</v>
      </c>
    </row>
    <row r="81" spans="3:19" ht="15" customHeight="1">
      <c r="C81" t="s">
        <v>83</v>
      </c>
      <c r="D81" s="6">
        <v>9.33</v>
      </c>
      <c r="E81" s="7">
        <v>13786</v>
      </c>
      <c r="F81" s="7">
        <v>1477</v>
      </c>
      <c r="H81" s="6">
        <v>15.06</v>
      </c>
      <c r="I81" s="7">
        <v>16092</v>
      </c>
      <c r="J81" s="7">
        <v>1069</v>
      </c>
      <c r="L81" s="6">
        <v>14.55</v>
      </c>
      <c r="M81" s="7">
        <v>14798</v>
      </c>
      <c r="N81" s="7">
        <v>1017</v>
      </c>
      <c r="P81" s="25">
        <v>14.74</v>
      </c>
      <c r="Q81" s="7">
        <v>16916</v>
      </c>
      <c r="R81" s="22">
        <v>1147</v>
      </c>
      <c r="S81" s="21"/>
    </row>
    <row r="82" spans="3:19" ht="15" customHeight="1">
      <c r="C82" t="s">
        <v>84</v>
      </c>
      <c r="D82" s="6">
        <v>2.31</v>
      </c>
      <c r="E82">
        <v>833</v>
      </c>
      <c r="F82">
        <v>361</v>
      </c>
      <c r="H82" s="6">
        <v>3.74</v>
      </c>
      <c r="I82" s="7">
        <v>1186</v>
      </c>
      <c r="J82" s="7">
        <v>317</v>
      </c>
      <c r="L82" s="6">
        <v>3.81</v>
      </c>
      <c r="M82" s="7">
        <v>1257</v>
      </c>
      <c r="N82" s="7">
        <v>330</v>
      </c>
      <c r="P82" s="6">
        <v>4.24</v>
      </c>
      <c r="Q82" s="7">
        <v>1025</v>
      </c>
      <c r="R82" s="7">
        <v>242</v>
      </c>
      <c r="S82" s="14"/>
    </row>
    <row r="83" spans="3:18" ht="15" customHeight="1">
      <c r="C83" t="s">
        <v>85</v>
      </c>
      <c r="D83" s="6">
        <v>0.83</v>
      </c>
      <c r="E83">
        <v>365</v>
      </c>
      <c r="F83">
        <v>438</v>
      </c>
      <c r="H83" s="6">
        <v>0.98</v>
      </c>
      <c r="I83">
        <v>461</v>
      </c>
      <c r="J83" s="7">
        <v>469</v>
      </c>
      <c r="L83" s="6">
        <v>0.98</v>
      </c>
      <c r="M83" s="7">
        <v>443</v>
      </c>
      <c r="N83" s="7">
        <v>452</v>
      </c>
      <c r="P83" s="6">
        <v>0.98</v>
      </c>
      <c r="Q83" s="7">
        <v>408</v>
      </c>
      <c r="R83" s="7">
        <v>418</v>
      </c>
    </row>
    <row r="84" spans="3:18" ht="15" customHeight="1">
      <c r="C84" t="s">
        <v>86</v>
      </c>
      <c r="D84" s="6">
        <v>2.33</v>
      </c>
      <c r="E84">
        <v>995</v>
      </c>
      <c r="F84">
        <v>427</v>
      </c>
      <c r="H84" s="6">
        <v>7.35</v>
      </c>
      <c r="I84" s="7">
        <v>2744</v>
      </c>
      <c r="J84" s="7">
        <v>373</v>
      </c>
      <c r="L84" s="6">
        <v>8.35</v>
      </c>
      <c r="M84" s="7">
        <v>3103</v>
      </c>
      <c r="N84" s="7">
        <v>371</v>
      </c>
      <c r="P84" s="6">
        <v>7.75</v>
      </c>
      <c r="Q84" s="7">
        <v>2699</v>
      </c>
      <c r="R84" s="7">
        <v>348</v>
      </c>
    </row>
    <row r="85" spans="3:18" ht="15" customHeight="1">
      <c r="C85" t="s">
        <v>172</v>
      </c>
      <c r="D85" s="6">
        <v>0.3</v>
      </c>
      <c r="E85">
        <v>86</v>
      </c>
      <c r="F85">
        <v>288</v>
      </c>
      <c r="H85" s="6">
        <v>1.28</v>
      </c>
      <c r="I85">
        <v>389</v>
      </c>
      <c r="J85" s="7">
        <v>304</v>
      </c>
      <c r="L85" s="6">
        <v>1.31</v>
      </c>
      <c r="M85" s="7">
        <v>475</v>
      </c>
      <c r="N85" s="7">
        <v>362</v>
      </c>
      <c r="P85" s="6">
        <v>1.31</v>
      </c>
      <c r="Q85" s="7">
        <v>624</v>
      </c>
      <c r="R85" s="7">
        <v>475</v>
      </c>
    </row>
    <row r="86" spans="3:19" ht="15" customHeight="1">
      <c r="C86" t="s">
        <v>16</v>
      </c>
      <c r="D86" s="6">
        <v>34.03</v>
      </c>
      <c r="E86" s="7">
        <v>24529</v>
      </c>
      <c r="F86">
        <v>721</v>
      </c>
      <c r="H86" s="6">
        <v>61.94</v>
      </c>
      <c r="I86" s="7">
        <v>35900</v>
      </c>
      <c r="J86" s="7">
        <v>580</v>
      </c>
      <c r="L86" s="6">
        <v>63.47</v>
      </c>
      <c r="M86" s="7">
        <v>35373</v>
      </c>
      <c r="N86" s="7">
        <v>557</v>
      </c>
      <c r="P86" s="6">
        <v>63.08</v>
      </c>
      <c r="Q86" s="7">
        <v>35927</v>
      </c>
      <c r="R86" s="7">
        <v>570</v>
      </c>
      <c r="S86" s="14"/>
    </row>
    <row r="87" spans="9:18" ht="15" customHeight="1">
      <c r="I87"/>
      <c r="J87" s="7"/>
      <c r="M87" s="7"/>
      <c r="N87" s="7"/>
      <c r="Q87" s="7"/>
      <c r="R87" s="7"/>
    </row>
    <row r="88" spans="2:18" ht="15" customHeight="1">
      <c r="B88" t="s">
        <v>87</v>
      </c>
      <c r="C88" t="s">
        <v>88</v>
      </c>
      <c r="D88" s="6">
        <v>0.4</v>
      </c>
      <c r="E88">
        <v>154</v>
      </c>
      <c r="F88">
        <v>385</v>
      </c>
      <c r="H88" s="6">
        <v>1.95</v>
      </c>
      <c r="I88">
        <v>572</v>
      </c>
      <c r="J88" s="7">
        <v>293</v>
      </c>
      <c r="L88" s="6">
        <v>1.41</v>
      </c>
      <c r="M88" s="7">
        <v>427</v>
      </c>
      <c r="N88" s="7">
        <v>303</v>
      </c>
      <c r="P88" s="6">
        <v>1.12</v>
      </c>
      <c r="Q88" s="7">
        <v>361</v>
      </c>
      <c r="R88" s="7">
        <v>322</v>
      </c>
    </row>
    <row r="89" spans="3:18" ht="15" customHeight="1">
      <c r="C89" t="s">
        <v>89</v>
      </c>
      <c r="D89" s="6">
        <v>3.26</v>
      </c>
      <c r="E89" s="7">
        <v>1021</v>
      </c>
      <c r="F89">
        <v>313</v>
      </c>
      <c r="H89" s="6">
        <v>4.72</v>
      </c>
      <c r="I89" s="7">
        <v>2620</v>
      </c>
      <c r="J89" s="7">
        <v>555</v>
      </c>
      <c r="L89" s="6">
        <v>2.52</v>
      </c>
      <c r="M89" s="7">
        <v>1255</v>
      </c>
      <c r="N89" s="7">
        <v>497</v>
      </c>
      <c r="P89" s="6">
        <v>2.46</v>
      </c>
      <c r="Q89" s="7">
        <v>1156</v>
      </c>
      <c r="R89" s="7">
        <v>470</v>
      </c>
    </row>
    <row r="90" spans="3:18" ht="15" customHeight="1">
      <c r="C90" t="s">
        <v>16</v>
      </c>
      <c r="D90" s="6">
        <v>3.66</v>
      </c>
      <c r="E90" s="7">
        <v>1175</v>
      </c>
      <c r="F90">
        <v>321</v>
      </c>
      <c r="H90" s="6">
        <v>6.67</v>
      </c>
      <c r="I90" s="7">
        <v>3192</v>
      </c>
      <c r="J90" s="7">
        <v>479</v>
      </c>
      <c r="L90" s="6">
        <v>3.93</v>
      </c>
      <c r="M90" s="7">
        <v>1682</v>
      </c>
      <c r="N90" s="7">
        <v>427</v>
      </c>
      <c r="P90" s="6">
        <v>3.58</v>
      </c>
      <c r="Q90" s="7">
        <v>1517</v>
      </c>
      <c r="R90" s="7">
        <v>424</v>
      </c>
    </row>
    <row r="91" spans="5:18" ht="15" customHeight="1">
      <c r="E91" s="7"/>
      <c r="J91" s="7"/>
      <c r="M91" s="7"/>
      <c r="N91" s="7"/>
      <c r="Q91" s="7"/>
      <c r="R91" s="7"/>
    </row>
    <row r="92" spans="2:18" ht="15" customHeight="1">
      <c r="B92" t="s">
        <v>90</v>
      </c>
      <c r="C92" t="s">
        <v>91</v>
      </c>
      <c r="D92" s="6">
        <v>0.29</v>
      </c>
      <c r="E92">
        <v>95</v>
      </c>
      <c r="F92">
        <v>326</v>
      </c>
      <c r="H92" s="6">
        <v>0</v>
      </c>
      <c r="I92">
        <v>261</v>
      </c>
      <c r="J92" s="8" t="s">
        <v>15</v>
      </c>
      <c r="L92" s="6">
        <v>0</v>
      </c>
      <c r="M92" s="7">
        <v>267</v>
      </c>
      <c r="N92" s="8" t="s">
        <v>15</v>
      </c>
      <c r="P92" s="6">
        <v>0</v>
      </c>
      <c r="Q92" s="7">
        <v>704</v>
      </c>
      <c r="R92" s="8" t="s">
        <v>15</v>
      </c>
    </row>
    <row r="93" spans="3:18" ht="15" customHeight="1">
      <c r="C93" t="s">
        <v>92</v>
      </c>
      <c r="D93" s="6">
        <v>1</v>
      </c>
      <c r="E93">
        <v>554</v>
      </c>
      <c r="F93">
        <v>554</v>
      </c>
      <c r="H93" s="6">
        <v>1.67</v>
      </c>
      <c r="I93">
        <v>829</v>
      </c>
      <c r="J93" s="7">
        <v>497</v>
      </c>
      <c r="L93" s="6">
        <v>2</v>
      </c>
      <c r="M93" s="7">
        <v>934</v>
      </c>
      <c r="N93" s="7">
        <v>467</v>
      </c>
      <c r="P93" s="6">
        <v>2.33</v>
      </c>
      <c r="Q93" s="7">
        <v>926</v>
      </c>
      <c r="R93" s="7">
        <v>397</v>
      </c>
    </row>
    <row r="94" spans="3:18" ht="15" customHeight="1">
      <c r="C94" t="s">
        <v>93</v>
      </c>
      <c r="D94" s="6">
        <v>0</v>
      </c>
      <c r="E94">
        <v>87</v>
      </c>
      <c r="F94" s="8" t="s">
        <v>15</v>
      </c>
      <c r="H94" s="6">
        <v>0.67</v>
      </c>
      <c r="I94">
        <v>397</v>
      </c>
      <c r="J94" s="7">
        <v>596</v>
      </c>
      <c r="L94" s="6">
        <v>1</v>
      </c>
      <c r="M94" s="7">
        <v>392</v>
      </c>
      <c r="N94" s="7">
        <v>392</v>
      </c>
      <c r="P94" s="6">
        <v>0.67</v>
      </c>
      <c r="Q94" s="7">
        <v>284</v>
      </c>
      <c r="R94" s="7">
        <v>426</v>
      </c>
    </row>
    <row r="95" spans="3:18" ht="15" customHeight="1">
      <c r="C95" t="s">
        <v>94</v>
      </c>
      <c r="D95" s="6">
        <v>6.26</v>
      </c>
      <c r="E95" s="7">
        <v>2107</v>
      </c>
      <c r="F95">
        <v>337</v>
      </c>
      <c r="H95" s="6">
        <v>24.47</v>
      </c>
      <c r="I95" s="7">
        <v>10005</v>
      </c>
      <c r="J95" s="7">
        <v>409</v>
      </c>
      <c r="L95" s="6">
        <v>22.35</v>
      </c>
      <c r="M95" s="7">
        <v>8723</v>
      </c>
      <c r="N95" s="7">
        <v>390</v>
      </c>
      <c r="P95" s="6">
        <v>19.28</v>
      </c>
      <c r="Q95" s="7">
        <v>7512</v>
      </c>
      <c r="R95" s="7">
        <v>390</v>
      </c>
    </row>
    <row r="96" spans="3:18" ht="15" customHeight="1">
      <c r="C96" t="s">
        <v>95</v>
      </c>
      <c r="D96" s="6">
        <v>5.58</v>
      </c>
      <c r="E96" s="7">
        <v>1696</v>
      </c>
      <c r="F96">
        <v>304</v>
      </c>
      <c r="H96" s="6">
        <v>14.77</v>
      </c>
      <c r="I96" s="7">
        <v>6104</v>
      </c>
      <c r="J96" s="7">
        <v>413</v>
      </c>
      <c r="L96" s="6">
        <v>13.07</v>
      </c>
      <c r="M96" s="7">
        <v>5473</v>
      </c>
      <c r="N96" s="7">
        <v>419</v>
      </c>
      <c r="P96" s="6">
        <v>10.12</v>
      </c>
      <c r="Q96" s="7">
        <v>4362</v>
      </c>
      <c r="R96" s="7">
        <v>431</v>
      </c>
    </row>
    <row r="97" spans="3:18" ht="15" customHeight="1">
      <c r="C97" t="s">
        <v>96</v>
      </c>
      <c r="D97" s="6">
        <v>1.2</v>
      </c>
      <c r="E97">
        <v>364</v>
      </c>
      <c r="F97">
        <v>303</v>
      </c>
      <c r="H97" s="6">
        <v>2.2</v>
      </c>
      <c r="I97">
        <v>766</v>
      </c>
      <c r="J97" s="7">
        <v>348</v>
      </c>
      <c r="L97" s="6">
        <v>1.54</v>
      </c>
      <c r="M97" s="7">
        <v>689</v>
      </c>
      <c r="N97" s="7">
        <v>449</v>
      </c>
      <c r="P97" s="6">
        <v>1</v>
      </c>
      <c r="Q97" s="7">
        <v>542</v>
      </c>
      <c r="R97" s="7">
        <v>542</v>
      </c>
    </row>
    <row r="98" spans="3:18" ht="15" customHeight="1">
      <c r="C98" t="s">
        <v>97</v>
      </c>
      <c r="D98" s="10">
        <v>0</v>
      </c>
      <c r="E98" s="7">
        <v>0</v>
      </c>
      <c r="F98" s="8" t="s">
        <v>15</v>
      </c>
      <c r="H98" s="6">
        <v>0.33</v>
      </c>
      <c r="I98">
        <v>214</v>
      </c>
      <c r="J98" s="7">
        <v>643</v>
      </c>
      <c r="L98" s="6">
        <v>0.33</v>
      </c>
      <c r="M98" s="7">
        <v>161</v>
      </c>
      <c r="N98" s="7">
        <v>483</v>
      </c>
      <c r="P98" s="6">
        <v>0.33</v>
      </c>
      <c r="Q98" s="7">
        <v>119</v>
      </c>
      <c r="R98" s="7">
        <v>357</v>
      </c>
    </row>
    <row r="99" spans="3:18" ht="15" customHeight="1">
      <c r="C99" t="s">
        <v>98</v>
      </c>
      <c r="D99" s="10">
        <v>0</v>
      </c>
      <c r="E99" s="7">
        <v>0</v>
      </c>
      <c r="F99" s="8" t="s">
        <v>15</v>
      </c>
      <c r="H99" s="6">
        <v>0.73</v>
      </c>
      <c r="I99">
        <v>508</v>
      </c>
      <c r="J99" s="7">
        <v>693</v>
      </c>
      <c r="L99" s="6">
        <v>0.3</v>
      </c>
      <c r="M99" s="7">
        <v>364</v>
      </c>
      <c r="N99" s="7">
        <v>1213</v>
      </c>
      <c r="P99" s="6">
        <v>0.6</v>
      </c>
      <c r="Q99" s="7">
        <v>432</v>
      </c>
      <c r="R99" s="7">
        <v>720</v>
      </c>
    </row>
    <row r="100" spans="3:18" ht="15" customHeight="1">
      <c r="C100" t="s">
        <v>99</v>
      </c>
      <c r="D100" s="10">
        <v>0</v>
      </c>
      <c r="E100" s="7">
        <v>0</v>
      </c>
      <c r="F100" s="8" t="s">
        <v>15</v>
      </c>
      <c r="H100" s="6">
        <v>0.33</v>
      </c>
      <c r="I100">
        <v>210</v>
      </c>
      <c r="J100" s="7">
        <v>629</v>
      </c>
      <c r="L100" s="6">
        <v>0.33</v>
      </c>
      <c r="M100" s="7">
        <v>214</v>
      </c>
      <c r="N100" s="7">
        <v>640</v>
      </c>
      <c r="P100" s="6">
        <v>0.17</v>
      </c>
      <c r="Q100" s="7">
        <v>98</v>
      </c>
      <c r="R100" s="7">
        <v>588</v>
      </c>
    </row>
    <row r="101" spans="3:18" ht="15" customHeight="1">
      <c r="C101" t="s">
        <v>100</v>
      </c>
      <c r="D101" s="6">
        <v>0.67</v>
      </c>
      <c r="E101">
        <v>381</v>
      </c>
      <c r="F101">
        <v>572</v>
      </c>
      <c r="H101" s="6">
        <v>1.59</v>
      </c>
      <c r="I101" s="7">
        <v>1104</v>
      </c>
      <c r="J101" s="7">
        <v>696</v>
      </c>
      <c r="L101" s="6">
        <v>2.19</v>
      </c>
      <c r="M101" s="7">
        <v>1242</v>
      </c>
      <c r="N101" s="7">
        <v>568</v>
      </c>
      <c r="P101" s="6">
        <v>2.19</v>
      </c>
      <c r="Q101" s="7">
        <v>1102</v>
      </c>
      <c r="R101" s="7">
        <v>504</v>
      </c>
    </row>
    <row r="102" spans="3:18" ht="15" customHeight="1">
      <c r="C102" t="s">
        <v>90</v>
      </c>
      <c r="D102" s="10">
        <v>0</v>
      </c>
      <c r="E102" s="7">
        <v>0</v>
      </c>
      <c r="F102" s="8" t="s">
        <v>15</v>
      </c>
      <c r="H102" s="6">
        <v>0</v>
      </c>
      <c r="I102">
        <v>19</v>
      </c>
      <c r="J102" s="8" t="s">
        <v>15</v>
      </c>
      <c r="L102" s="6">
        <v>0</v>
      </c>
      <c r="M102" s="7">
        <v>11</v>
      </c>
      <c r="N102" s="8" t="s">
        <v>15</v>
      </c>
      <c r="P102" s="6">
        <v>0</v>
      </c>
      <c r="Q102" s="7">
        <v>6</v>
      </c>
      <c r="R102" s="8" t="s">
        <v>15</v>
      </c>
    </row>
    <row r="103" spans="3:20" ht="15" customHeight="1">
      <c r="C103" t="s">
        <v>104</v>
      </c>
      <c r="D103" s="6">
        <v>0</v>
      </c>
      <c r="E103">
        <v>4</v>
      </c>
      <c r="F103" s="8" t="s">
        <v>15</v>
      </c>
      <c r="H103" s="6">
        <v>1</v>
      </c>
      <c r="I103">
        <v>22</v>
      </c>
      <c r="J103" s="7">
        <v>22</v>
      </c>
      <c r="L103" s="6">
        <v>1.39</v>
      </c>
      <c r="M103" s="7">
        <v>33</v>
      </c>
      <c r="N103" s="7">
        <v>24</v>
      </c>
      <c r="P103" s="6">
        <v>1.33</v>
      </c>
      <c r="Q103" s="7">
        <v>25</v>
      </c>
      <c r="R103" s="7">
        <v>18</v>
      </c>
      <c r="S103" s="15"/>
      <c r="T103" s="6"/>
    </row>
    <row r="104" spans="3:18" ht="15" customHeight="1">
      <c r="C104" t="s">
        <v>105</v>
      </c>
      <c r="D104" s="6">
        <v>2.17</v>
      </c>
      <c r="E104">
        <v>871</v>
      </c>
      <c r="F104">
        <v>402</v>
      </c>
      <c r="H104" s="6">
        <v>4.61</v>
      </c>
      <c r="I104" s="7">
        <v>2046</v>
      </c>
      <c r="J104" s="7">
        <v>444</v>
      </c>
      <c r="L104" s="6">
        <v>3.54</v>
      </c>
      <c r="M104" s="7">
        <v>1739</v>
      </c>
      <c r="N104" s="7">
        <v>492</v>
      </c>
      <c r="P104" s="6">
        <v>3.87</v>
      </c>
      <c r="Q104" s="7">
        <v>1684</v>
      </c>
      <c r="R104" s="7">
        <v>435</v>
      </c>
    </row>
    <row r="105" spans="3:18" ht="15" customHeight="1">
      <c r="C105" t="s">
        <v>16</v>
      </c>
      <c r="D105" s="6">
        <v>17.17</v>
      </c>
      <c r="E105" s="7">
        <v>6160</v>
      </c>
      <c r="F105">
        <v>359</v>
      </c>
      <c r="H105" s="6">
        <v>52.37</v>
      </c>
      <c r="I105" s="7">
        <v>22484</v>
      </c>
      <c r="J105" s="7">
        <v>429</v>
      </c>
      <c r="L105" s="6">
        <v>48.03</v>
      </c>
      <c r="M105" s="7">
        <v>20241</v>
      </c>
      <c r="N105" s="7">
        <v>421</v>
      </c>
      <c r="P105" s="6">
        <v>41.88</v>
      </c>
      <c r="Q105" s="7">
        <v>17796</v>
      </c>
      <c r="R105" s="7">
        <v>425</v>
      </c>
    </row>
    <row r="106" spans="5:18" ht="15" customHeight="1">
      <c r="E106" s="7"/>
      <c r="J106" s="7"/>
      <c r="M106" s="7"/>
      <c r="N106" s="7"/>
      <c r="Q106" s="7"/>
      <c r="R106" s="7"/>
    </row>
    <row r="107" spans="2:18" ht="15" customHeight="1">
      <c r="B107" t="s">
        <v>107</v>
      </c>
      <c r="C107" t="s">
        <v>108</v>
      </c>
      <c r="D107" s="6">
        <v>0.43</v>
      </c>
      <c r="E107">
        <v>99</v>
      </c>
      <c r="F107">
        <v>230</v>
      </c>
      <c r="H107" s="6">
        <v>0.86</v>
      </c>
      <c r="I107">
        <v>112</v>
      </c>
      <c r="J107" s="7">
        <v>131</v>
      </c>
      <c r="L107" s="6">
        <v>0.86</v>
      </c>
      <c r="M107" s="7">
        <v>91</v>
      </c>
      <c r="N107" s="7">
        <v>106</v>
      </c>
      <c r="P107" s="6">
        <v>0.94</v>
      </c>
      <c r="Q107" s="7">
        <v>175</v>
      </c>
      <c r="R107" s="7">
        <v>186</v>
      </c>
    </row>
    <row r="108" spans="3:18" ht="15" customHeight="1">
      <c r="C108" t="s">
        <v>16</v>
      </c>
      <c r="D108" s="6">
        <v>0.43</v>
      </c>
      <c r="E108">
        <v>99</v>
      </c>
      <c r="F108">
        <v>230</v>
      </c>
      <c r="H108" s="6">
        <v>0.86</v>
      </c>
      <c r="I108">
        <v>112</v>
      </c>
      <c r="J108" s="7">
        <v>131</v>
      </c>
      <c r="L108" s="6">
        <v>0.86</v>
      </c>
      <c r="M108" s="7">
        <v>91</v>
      </c>
      <c r="N108" s="7">
        <v>106</v>
      </c>
      <c r="P108" s="6">
        <v>0.94</v>
      </c>
      <c r="Q108" s="7">
        <v>175</v>
      </c>
      <c r="R108" s="7">
        <v>186</v>
      </c>
    </row>
    <row r="109" spans="9:18" ht="15" customHeight="1">
      <c r="I109"/>
      <c r="J109" s="7"/>
      <c r="M109" s="7"/>
      <c r="N109" s="7"/>
      <c r="Q109" s="7"/>
      <c r="R109" s="7"/>
    </row>
    <row r="110" spans="2:20" ht="15" customHeight="1">
      <c r="B110" t="s">
        <v>110</v>
      </c>
      <c r="C110" t="s">
        <v>111</v>
      </c>
      <c r="D110" s="6">
        <v>22.42</v>
      </c>
      <c r="E110" s="7">
        <v>14540</v>
      </c>
      <c r="F110">
        <v>649</v>
      </c>
      <c r="H110" s="6">
        <v>29.77</v>
      </c>
      <c r="I110" s="7">
        <v>23094</v>
      </c>
      <c r="J110" s="7">
        <v>776</v>
      </c>
      <c r="L110" s="6">
        <v>26</v>
      </c>
      <c r="M110" s="7">
        <v>15529</v>
      </c>
      <c r="N110" s="7">
        <v>597</v>
      </c>
      <c r="P110" s="6">
        <v>27.23</v>
      </c>
      <c r="Q110" s="7">
        <v>15641</v>
      </c>
      <c r="R110" s="7">
        <v>574</v>
      </c>
      <c r="T110" s="6"/>
    </row>
    <row r="111" spans="2:18" ht="15" customHeight="1">
      <c r="B111" t="s">
        <v>112</v>
      </c>
      <c r="C111" t="s">
        <v>113</v>
      </c>
      <c r="D111" s="6">
        <v>1.23</v>
      </c>
      <c r="E111">
        <v>392</v>
      </c>
      <c r="F111">
        <v>318</v>
      </c>
      <c r="H111" s="6">
        <v>1.67</v>
      </c>
      <c r="I111">
        <v>500</v>
      </c>
      <c r="J111" s="7">
        <v>300</v>
      </c>
      <c r="L111" s="6">
        <v>1.47</v>
      </c>
      <c r="M111" s="7">
        <v>471</v>
      </c>
      <c r="N111" s="7">
        <v>321</v>
      </c>
      <c r="P111" s="6">
        <v>1.47</v>
      </c>
      <c r="Q111" s="7">
        <v>478</v>
      </c>
      <c r="R111" s="7">
        <v>326</v>
      </c>
    </row>
    <row r="112" spans="3:18" ht="15" customHeight="1">
      <c r="C112" t="s">
        <v>16</v>
      </c>
      <c r="D112" s="6">
        <v>23.65</v>
      </c>
      <c r="E112" s="7">
        <v>14932</v>
      </c>
      <c r="F112">
        <v>631</v>
      </c>
      <c r="H112" s="6">
        <v>31.43</v>
      </c>
      <c r="I112" s="7">
        <v>23594</v>
      </c>
      <c r="J112" s="7">
        <v>751</v>
      </c>
      <c r="L112" s="6">
        <v>27.46</v>
      </c>
      <c r="M112" s="7">
        <v>16000</v>
      </c>
      <c r="N112" s="7">
        <v>583</v>
      </c>
      <c r="P112" s="6">
        <v>28.69</v>
      </c>
      <c r="Q112" s="7">
        <v>16119</v>
      </c>
      <c r="R112" s="7">
        <v>562</v>
      </c>
    </row>
    <row r="113" spans="9:18" ht="15" customHeight="1">
      <c r="I113"/>
      <c r="J113" s="7"/>
      <c r="M113" s="7"/>
      <c r="N113" s="7"/>
      <c r="Q113" s="7"/>
      <c r="R113" s="7"/>
    </row>
    <row r="114" spans="2:18" ht="15" customHeight="1">
      <c r="B114" t="s">
        <v>114</v>
      </c>
      <c r="C114" t="s">
        <v>116</v>
      </c>
      <c r="D114" s="10">
        <v>0</v>
      </c>
      <c r="E114" s="7">
        <v>0</v>
      </c>
      <c r="F114" s="8" t="s">
        <v>15</v>
      </c>
      <c r="H114" s="6">
        <v>1.78</v>
      </c>
      <c r="I114" s="7">
        <v>1228</v>
      </c>
      <c r="J114" s="7">
        <v>691</v>
      </c>
      <c r="L114" s="6">
        <v>1.94</v>
      </c>
      <c r="M114" s="7">
        <v>1528</v>
      </c>
      <c r="N114" s="7">
        <v>786</v>
      </c>
      <c r="P114" s="6">
        <v>1.4</v>
      </c>
      <c r="Q114" s="7">
        <v>1110</v>
      </c>
      <c r="R114" s="7">
        <v>793</v>
      </c>
    </row>
    <row r="115" spans="2:18" ht="15" customHeight="1">
      <c r="B115" t="s">
        <v>115</v>
      </c>
      <c r="C115" t="s">
        <v>117</v>
      </c>
      <c r="D115" s="10">
        <v>0</v>
      </c>
      <c r="E115" s="7">
        <v>0</v>
      </c>
      <c r="F115" s="8" t="s">
        <v>15</v>
      </c>
      <c r="H115" s="6">
        <v>0</v>
      </c>
      <c r="I115">
        <v>2</v>
      </c>
      <c r="J115" s="8" t="s">
        <v>15</v>
      </c>
      <c r="L115" s="10">
        <v>0</v>
      </c>
      <c r="M115" s="7">
        <v>0</v>
      </c>
      <c r="N115" s="8" t="s">
        <v>15</v>
      </c>
      <c r="P115" s="6">
        <v>0</v>
      </c>
      <c r="Q115" s="7">
        <v>2</v>
      </c>
      <c r="R115" s="8" t="s">
        <v>15</v>
      </c>
    </row>
    <row r="116" spans="3:20" ht="15" customHeight="1">
      <c r="C116" t="s">
        <v>118</v>
      </c>
      <c r="D116" s="6">
        <v>3.91</v>
      </c>
      <c r="E116" s="7">
        <v>1709</v>
      </c>
      <c r="F116">
        <v>438</v>
      </c>
      <c r="H116" s="6">
        <v>10.02</v>
      </c>
      <c r="I116" s="7">
        <v>4889</v>
      </c>
      <c r="J116" s="7">
        <v>488</v>
      </c>
      <c r="L116" s="6">
        <v>10.38</v>
      </c>
      <c r="M116" s="7">
        <v>5082</v>
      </c>
      <c r="N116" s="7">
        <v>489</v>
      </c>
      <c r="P116" s="6">
        <v>9.93</v>
      </c>
      <c r="Q116" s="7">
        <v>4521</v>
      </c>
      <c r="R116" s="7">
        <v>455</v>
      </c>
      <c r="T116" s="10"/>
    </row>
    <row r="117" spans="3:18" ht="15" customHeight="1">
      <c r="C117" t="s">
        <v>115</v>
      </c>
      <c r="D117" s="10">
        <v>0</v>
      </c>
      <c r="E117" s="7">
        <v>0</v>
      </c>
      <c r="F117" s="8" t="s">
        <v>15</v>
      </c>
      <c r="H117" s="6">
        <v>0.81</v>
      </c>
      <c r="I117">
        <v>224</v>
      </c>
      <c r="J117" s="7">
        <v>277</v>
      </c>
      <c r="L117" s="6">
        <v>0.33</v>
      </c>
      <c r="M117" s="7">
        <v>155</v>
      </c>
      <c r="N117" s="7">
        <v>465</v>
      </c>
      <c r="P117" s="6">
        <v>0.81</v>
      </c>
      <c r="Q117" s="7">
        <v>174</v>
      </c>
      <c r="R117" s="7">
        <v>215</v>
      </c>
    </row>
    <row r="118" spans="3:18" ht="15" customHeight="1">
      <c r="C118" t="s">
        <v>119</v>
      </c>
      <c r="D118" s="10">
        <v>0</v>
      </c>
      <c r="E118" s="7">
        <v>0</v>
      </c>
      <c r="F118" s="8" t="s">
        <v>15</v>
      </c>
      <c r="H118" s="6">
        <v>0.78</v>
      </c>
      <c r="I118">
        <v>359</v>
      </c>
      <c r="J118" s="7">
        <v>460</v>
      </c>
      <c r="L118" s="6">
        <v>1.07</v>
      </c>
      <c r="M118" s="7">
        <v>414</v>
      </c>
      <c r="N118" s="7">
        <v>388</v>
      </c>
      <c r="P118" s="6">
        <v>0.78</v>
      </c>
      <c r="Q118" s="7">
        <v>254</v>
      </c>
      <c r="R118" s="7">
        <v>325</v>
      </c>
    </row>
    <row r="119" spans="3:18" ht="15" customHeight="1">
      <c r="C119" t="s">
        <v>120</v>
      </c>
      <c r="D119" s="6">
        <v>8.67</v>
      </c>
      <c r="E119" s="7">
        <v>4227</v>
      </c>
      <c r="F119">
        <v>488</v>
      </c>
      <c r="H119" s="6">
        <v>27.13</v>
      </c>
      <c r="I119" s="7">
        <v>13554</v>
      </c>
      <c r="J119" s="7">
        <v>500</v>
      </c>
      <c r="L119" s="6">
        <v>26.46</v>
      </c>
      <c r="M119" s="7">
        <v>13071</v>
      </c>
      <c r="N119" s="7">
        <v>494</v>
      </c>
      <c r="P119" s="6">
        <v>21.65</v>
      </c>
      <c r="Q119" s="7">
        <v>11568</v>
      </c>
      <c r="R119" s="7">
        <v>534</v>
      </c>
    </row>
    <row r="120" spans="3:18" ht="15" customHeight="1">
      <c r="C120" t="s">
        <v>121</v>
      </c>
      <c r="D120" s="10">
        <v>0</v>
      </c>
      <c r="E120" s="7">
        <v>0</v>
      </c>
      <c r="F120" s="8" t="s">
        <v>15</v>
      </c>
      <c r="H120" s="6">
        <v>0.61</v>
      </c>
      <c r="I120">
        <v>300</v>
      </c>
      <c r="J120" s="7">
        <v>492</v>
      </c>
      <c r="L120" s="6">
        <v>0.31</v>
      </c>
      <c r="M120" s="7">
        <v>212</v>
      </c>
      <c r="N120" s="7">
        <v>674</v>
      </c>
      <c r="P120" s="6">
        <v>0.56</v>
      </c>
      <c r="Q120" s="7">
        <v>288</v>
      </c>
      <c r="R120" s="7">
        <v>512</v>
      </c>
    </row>
    <row r="121" spans="3:18" ht="15" customHeight="1">
      <c r="C121" t="s">
        <v>122</v>
      </c>
      <c r="D121" s="10">
        <v>0</v>
      </c>
      <c r="E121" s="7">
        <v>0</v>
      </c>
      <c r="F121" s="8" t="s">
        <v>15</v>
      </c>
      <c r="H121" s="6">
        <v>0</v>
      </c>
      <c r="I121">
        <v>10</v>
      </c>
      <c r="J121" s="8" t="s">
        <v>15</v>
      </c>
      <c r="L121" s="6">
        <v>0</v>
      </c>
      <c r="M121" s="7">
        <v>16</v>
      </c>
      <c r="N121" s="8" t="s">
        <v>15</v>
      </c>
      <c r="P121" s="6">
        <v>0</v>
      </c>
      <c r="Q121" s="7">
        <v>14</v>
      </c>
      <c r="R121" s="8" t="s">
        <v>15</v>
      </c>
    </row>
    <row r="122" spans="3:18" ht="15" customHeight="1">
      <c r="C122" t="s">
        <v>123</v>
      </c>
      <c r="D122" s="6">
        <v>0.99</v>
      </c>
      <c r="E122">
        <v>500</v>
      </c>
      <c r="F122">
        <v>505</v>
      </c>
      <c r="H122" s="6">
        <v>4.39</v>
      </c>
      <c r="I122" s="7">
        <v>2011</v>
      </c>
      <c r="J122" s="7">
        <v>458</v>
      </c>
      <c r="L122" s="6">
        <v>4.07</v>
      </c>
      <c r="M122" s="7">
        <v>1789</v>
      </c>
      <c r="N122" s="7">
        <v>440</v>
      </c>
      <c r="P122" s="6">
        <v>3.97</v>
      </c>
      <c r="Q122" s="7">
        <v>2314</v>
      </c>
      <c r="R122" s="7">
        <v>583</v>
      </c>
    </row>
    <row r="123" spans="3:18" ht="15" customHeight="1">
      <c r="C123" t="s">
        <v>16</v>
      </c>
      <c r="D123" s="6">
        <v>13.56</v>
      </c>
      <c r="E123" s="7">
        <v>6436</v>
      </c>
      <c r="F123">
        <v>475</v>
      </c>
      <c r="H123" s="6">
        <v>45.52</v>
      </c>
      <c r="I123" s="7">
        <v>22577</v>
      </c>
      <c r="J123" s="7">
        <v>496</v>
      </c>
      <c r="L123" s="6">
        <v>44.57</v>
      </c>
      <c r="M123" s="7">
        <v>22268</v>
      </c>
      <c r="N123" s="7">
        <v>500</v>
      </c>
      <c r="P123" s="6">
        <v>39.11</v>
      </c>
      <c r="Q123" s="7">
        <v>20244</v>
      </c>
      <c r="R123" s="7">
        <v>518</v>
      </c>
    </row>
    <row r="124" spans="9:23" ht="15" customHeight="1">
      <c r="I124"/>
      <c r="J124" s="7"/>
      <c r="M124" s="7"/>
      <c r="N124" s="7"/>
      <c r="Q124" s="7"/>
      <c r="R124" s="7"/>
      <c r="S124" s="15"/>
      <c r="W124" s="7"/>
    </row>
    <row r="125" spans="2:19" ht="15" customHeight="1">
      <c r="B125" t="s">
        <v>124</v>
      </c>
      <c r="C125" t="s">
        <v>16</v>
      </c>
      <c r="D125" s="6">
        <v>161.68</v>
      </c>
      <c r="E125" s="7">
        <v>93291</v>
      </c>
      <c r="F125">
        <v>577</v>
      </c>
      <c r="H125" s="21">
        <f>357.32+4</f>
        <v>361.32</v>
      </c>
      <c r="I125" s="7">
        <v>195187</v>
      </c>
      <c r="J125" s="19">
        <f>+I125/H125</f>
        <v>540.2053581312964</v>
      </c>
      <c r="L125" s="21">
        <f>329.36+4.04</f>
        <v>333.40000000000003</v>
      </c>
      <c r="M125" s="7">
        <v>178667</v>
      </c>
      <c r="N125" s="19">
        <f>+M125/L125</f>
        <v>535.8938212357527</v>
      </c>
      <c r="P125" s="6">
        <v>319</v>
      </c>
      <c r="Q125" s="7">
        <v>166903</v>
      </c>
      <c r="R125" s="7">
        <v>523</v>
      </c>
      <c r="S125" s="21" t="s">
        <v>176</v>
      </c>
    </row>
    <row r="126" spans="5:18" ht="12.75">
      <c r="E126" s="7"/>
      <c r="J126" s="7"/>
      <c r="M126" s="7"/>
      <c r="N126" s="7"/>
      <c r="Q126" s="7"/>
      <c r="R126" s="7"/>
    </row>
    <row r="127" spans="5:18" ht="12.75">
      <c r="E127" s="7"/>
      <c r="J127" s="7"/>
      <c r="M127" s="7"/>
      <c r="N127" s="7"/>
      <c r="Q127" s="7"/>
      <c r="R127" s="7"/>
    </row>
    <row r="128" spans="2:18" ht="12.75">
      <c r="B128" s="15"/>
      <c r="E128" s="13"/>
      <c r="F128" s="8"/>
      <c r="J128" s="7"/>
      <c r="M128" s="7"/>
      <c r="N128" s="7"/>
      <c r="Q128" s="7"/>
      <c r="R128" s="7"/>
    </row>
    <row r="129" spans="5:18" ht="12.75">
      <c r="E129" s="7"/>
      <c r="F129" s="8"/>
      <c r="J129" s="7"/>
      <c r="M129" s="7"/>
      <c r="N129" s="7"/>
      <c r="Q129" s="7"/>
      <c r="R129" s="7"/>
    </row>
    <row r="130" ht="12.75">
      <c r="B130" t="s">
        <v>125</v>
      </c>
    </row>
    <row r="132" ht="12.75">
      <c r="B132" s="9" t="s">
        <v>126</v>
      </c>
    </row>
    <row r="133" ht="12.75">
      <c r="B133" s="9" t="s">
        <v>127</v>
      </c>
    </row>
    <row r="135" ht="12.75">
      <c r="B135" t="s">
        <v>175</v>
      </c>
    </row>
    <row r="136" ht="12.75">
      <c r="B136" t="s">
        <v>174</v>
      </c>
    </row>
    <row r="137" ht="12.75">
      <c r="B137" t="s">
        <v>134</v>
      </c>
    </row>
  </sheetData>
  <sheetProtection/>
  <mergeCells count="7">
    <mergeCell ref="B1:R1"/>
    <mergeCell ref="B2:R2"/>
    <mergeCell ref="B3:R3"/>
    <mergeCell ref="D5:F5"/>
    <mergeCell ref="H5:J5"/>
    <mergeCell ref="L5:N5"/>
    <mergeCell ref="P5:R5"/>
  </mergeCells>
  <printOptions horizontalCentered="1"/>
  <pageMargins left="0.5" right="0.5" top="0.5" bottom="0.5" header="0.5" footer="0.25"/>
  <pageSetup fitToHeight="0" fitToWidth="1" horizontalDpi="600" verticalDpi="600" orientation="landscape" scale="80" r:id="rId1"/>
  <headerFooter alignWithMargins="0">
    <oddFooter>&amp;L&amp;8Source: IR*P Access Database queried on 8/1/06.
FHDA IR*P RBB - 8/1/06
FH 5-yr WSCH FTEF Prod by Term.xls&amp;R&amp;8Page &amp;P of &amp;N</oddFooter>
  </headerFooter>
  <rowBreaks count="3" manualBreakCount="3">
    <brk id="43" min="1" max="17" man="1"/>
    <brk id="74" min="1" max="17" man="1"/>
    <brk id="10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</dc:creator>
  <cp:keywords/>
  <dc:description/>
  <cp:lastModifiedBy>ryan</cp:lastModifiedBy>
  <cp:lastPrinted>2011-04-29T04:00:05Z</cp:lastPrinted>
  <dcterms:created xsi:type="dcterms:W3CDTF">2003-03-06T19:59:22Z</dcterms:created>
  <dcterms:modified xsi:type="dcterms:W3CDTF">2011-04-29T04:06:12Z</dcterms:modified>
  <cp:category/>
  <cp:version/>
  <cp:contentType/>
  <cp:contentStatus/>
</cp:coreProperties>
</file>