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defaultThemeVersion="124226"/>
  <mc:AlternateContent xmlns:mc="http://schemas.openxmlformats.org/markup-compatibility/2006">
    <mc:Choice Requires="x15">
      <x15ac:absPath xmlns:x15ac="http://schemas.microsoft.com/office/spreadsheetml/2010/11/ac" url="C:\Users\lparent\Desktop\"/>
    </mc:Choice>
  </mc:AlternateContent>
  <xr:revisionPtr revIDLastSave="0" documentId="13_ncr:1_{AB5A48FC-A231-4C8B-8E29-32DFA4EC5089}" xr6:coauthVersionLast="36" xr6:coauthVersionMax="36" xr10:uidLastSave="{00000000-0000-0000-0000-000000000000}"/>
  <bookViews>
    <workbookView xWindow="480" yWindow="50" windowWidth="27800" windowHeight="11820" tabRatio="760" firstSheet="1" activeTab="8" xr2:uid="{00000000-000D-0000-FFFF-FFFF00000000}"/>
  </bookViews>
  <sheets>
    <sheet name="Stud Headcount &amp; total aw amnt" sheetId="7" r:id="rId1"/>
    <sheet name="FH CCPG_BOG" sheetId="8" r:id="rId2"/>
    <sheet name="FH GRANTS" sheetId="16" r:id="rId3"/>
    <sheet name="FH LOAN" sheetId="12" r:id="rId4"/>
    <sheet name="FH SCHOL" sheetId="14" r:id="rId5"/>
    <sheet name="FH WORK" sheetId="15" r:id="rId6"/>
    <sheet name="MISSING AWARDS" sheetId="17" r:id="rId7"/>
    <sheet name="Issues" sheetId="18" r:id="rId8"/>
    <sheet name="DataMart_Oct_19" sheetId="19" r:id="rId9"/>
  </sheets>
  <calcPr calcId="191029"/>
</workbook>
</file>

<file path=xl/calcChain.xml><?xml version="1.0" encoding="utf-8"?>
<calcChain xmlns="http://schemas.openxmlformats.org/spreadsheetml/2006/main">
  <c r="N8" i="19" l="1"/>
  <c r="N41" i="19" l="1"/>
  <c r="M41" i="19"/>
  <c r="L41" i="19"/>
  <c r="K41" i="19"/>
  <c r="N40" i="19"/>
  <c r="M40" i="19"/>
  <c r="L40" i="19"/>
  <c r="K40" i="19"/>
  <c r="N39" i="19"/>
  <c r="M39" i="19"/>
  <c r="L39" i="19"/>
  <c r="K39" i="19"/>
  <c r="N38" i="19"/>
  <c r="M38" i="19"/>
  <c r="L38" i="19"/>
  <c r="K38" i="19"/>
  <c r="N37" i="19"/>
  <c r="M37" i="19"/>
  <c r="L37" i="19"/>
  <c r="K37" i="19"/>
  <c r="N36" i="19"/>
  <c r="M36" i="19"/>
  <c r="L36" i="19"/>
  <c r="K36" i="19"/>
  <c r="N35" i="19"/>
  <c r="M35" i="19"/>
  <c r="L35" i="19"/>
  <c r="K35" i="19"/>
  <c r="N34" i="19"/>
  <c r="M34" i="19"/>
  <c r="L34" i="19"/>
  <c r="K34" i="19"/>
  <c r="N33" i="19"/>
  <c r="M33" i="19"/>
  <c r="L33" i="19"/>
  <c r="K33" i="19"/>
  <c r="N32" i="19"/>
  <c r="M32" i="19"/>
  <c r="L32" i="19"/>
  <c r="K32" i="19"/>
  <c r="N31" i="19"/>
  <c r="M31" i="19"/>
  <c r="L31" i="19"/>
  <c r="K31" i="19"/>
  <c r="N30" i="19"/>
  <c r="M30" i="19"/>
  <c r="L30" i="19"/>
  <c r="K30" i="19"/>
  <c r="N29" i="19"/>
  <c r="M29" i="19"/>
  <c r="L29" i="19"/>
  <c r="K29" i="19"/>
  <c r="N28" i="19"/>
  <c r="M28" i="19"/>
  <c r="L28" i="19"/>
  <c r="K28" i="19"/>
  <c r="N27" i="19"/>
  <c r="M27" i="19"/>
  <c r="L27" i="19"/>
  <c r="K27" i="19"/>
  <c r="N26" i="19"/>
  <c r="M26" i="19"/>
  <c r="L26" i="19"/>
  <c r="K26" i="19"/>
  <c r="N25" i="19"/>
  <c r="M25" i="19"/>
  <c r="L25" i="19"/>
  <c r="K25" i="19"/>
  <c r="N24" i="19"/>
  <c r="M24" i="19"/>
  <c r="L24" i="19"/>
  <c r="K24" i="19"/>
  <c r="L23" i="19"/>
  <c r="K23" i="19"/>
  <c r="L22" i="19"/>
  <c r="N22" i="19" s="1"/>
  <c r="K22" i="19"/>
  <c r="M22" i="19" s="1"/>
  <c r="L21" i="19"/>
  <c r="K21" i="19"/>
  <c r="N20" i="19"/>
  <c r="M20" i="19"/>
  <c r="L20" i="19"/>
  <c r="K20" i="19"/>
  <c r="N19" i="19"/>
  <c r="M19" i="19"/>
  <c r="L19" i="19"/>
  <c r="K19" i="19"/>
  <c r="N18" i="19"/>
  <c r="M18" i="19"/>
  <c r="L18" i="19"/>
  <c r="K18" i="19"/>
  <c r="L17" i="19"/>
  <c r="K17" i="19"/>
  <c r="L16" i="19"/>
  <c r="N16" i="19" s="1"/>
  <c r="K16" i="19"/>
  <c r="M16" i="19" s="1"/>
  <c r="L15" i="19"/>
  <c r="N15" i="19" s="1"/>
  <c r="K15" i="19"/>
  <c r="M15" i="19" s="1"/>
  <c r="L14" i="19"/>
  <c r="N14" i="19" s="1"/>
  <c r="K14" i="19"/>
  <c r="M14" i="19" s="1"/>
  <c r="L13" i="19"/>
  <c r="K13" i="19"/>
  <c r="N12" i="19"/>
  <c r="M12" i="19"/>
  <c r="L12" i="19"/>
  <c r="K12" i="19"/>
  <c r="N11" i="19"/>
  <c r="M11" i="19"/>
  <c r="L11" i="19"/>
  <c r="K11" i="19"/>
  <c r="N10" i="19"/>
  <c r="M10" i="19"/>
  <c r="L10" i="19"/>
  <c r="K10" i="19"/>
  <c r="N9" i="19"/>
  <c r="M9" i="19"/>
  <c r="L9" i="19"/>
  <c r="K9" i="19"/>
  <c r="M8" i="19"/>
  <c r="L8" i="19"/>
  <c r="K8" i="19"/>
  <c r="N7" i="19"/>
  <c r="M7" i="19"/>
  <c r="L7" i="19"/>
  <c r="K7" i="19"/>
  <c r="N6" i="19"/>
  <c r="M6" i="19"/>
  <c r="L6" i="19"/>
  <c r="K6" i="19"/>
  <c r="O39" i="16"/>
  <c r="P39" i="16" s="1"/>
  <c r="K39" i="16"/>
  <c r="L39" i="16" s="1"/>
  <c r="H43" i="7" l="1"/>
  <c r="I43" i="7" s="1"/>
  <c r="H42" i="7"/>
  <c r="I42" i="7" s="1"/>
  <c r="H41" i="7"/>
  <c r="I41" i="7" s="1"/>
  <c r="H40" i="7"/>
  <c r="I40" i="7" s="1"/>
  <c r="H39" i="7"/>
  <c r="I39" i="7" s="1"/>
  <c r="D43" i="7"/>
  <c r="E43" i="7" s="1"/>
  <c r="D42" i="7"/>
  <c r="E42" i="7" s="1"/>
  <c r="D41" i="7"/>
  <c r="E41" i="7" s="1"/>
  <c r="D40" i="7"/>
  <c r="E40" i="7" s="1"/>
  <c r="D39" i="7"/>
  <c r="E39" i="7" s="1"/>
  <c r="I38" i="7"/>
  <c r="H38" i="7"/>
  <c r="D38" i="7"/>
  <c r="E38" i="7" s="1"/>
  <c r="L13" i="15"/>
  <c r="M13" i="15" s="1"/>
  <c r="K14" i="15"/>
  <c r="L14" i="15" s="1"/>
  <c r="M14" i="15" s="1"/>
  <c r="J14" i="15"/>
  <c r="M12" i="15"/>
  <c r="L12" i="15"/>
  <c r="H14" i="15"/>
  <c r="I14" i="15" s="1"/>
  <c r="H13" i="15"/>
  <c r="I13" i="15" s="1"/>
  <c r="H12" i="15"/>
  <c r="I12" i="15" s="1"/>
  <c r="K112" i="14"/>
  <c r="L112" i="14" s="1"/>
  <c r="N112" i="14"/>
  <c r="O112" i="14" s="1"/>
  <c r="P112" i="14" s="1"/>
  <c r="M112" i="14"/>
  <c r="O13" i="14"/>
  <c r="P13" i="14"/>
  <c r="O14" i="14"/>
  <c r="P14" i="14" s="1"/>
  <c r="O15" i="14"/>
  <c r="P15" i="14" s="1"/>
  <c r="O16" i="14"/>
  <c r="P16" i="14" s="1"/>
  <c r="O17" i="14"/>
  <c r="P17" i="14"/>
  <c r="O18" i="14"/>
  <c r="P18" i="14" s="1"/>
  <c r="O19" i="14"/>
  <c r="P19" i="14"/>
  <c r="O20" i="14"/>
  <c r="P20" i="14"/>
  <c r="O21" i="14"/>
  <c r="P21" i="14" s="1"/>
  <c r="O22" i="14"/>
  <c r="P22" i="14" s="1"/>
  <c r="O23" i="14"/>
  <c r="P23" i="14" s="1"/>
  <c r="O24" i="14"/>
  <c r="P24" i="14"/>
  <c r="O25" i="14"/>
  <c r="P25" i="14" s="1"/>
  <c r="O26" i="14"/>
  <c r="P26" i="14" s="1"/>
  <c r="O27" i="14"/>
  <c r="P27" i="14" s="1"/>
  <c r="O28" i="14"/>
  <c r="P28" i="14" s="1"/>
  <c r="O29" i="14"/>
  <c r="P29" i="14" s="1"/>
  <c r="O30" i="14"/>
  <c r="P30" i="14" s="1"/>
  <c r="O31" i="14"/>
  <c r="P31" i="14" s="1"/>
  <c r="O32" i="14"/>
  <c r="P32" i="14" s="1"/>
  <c r="O33" i="14"/>
  <c r="P33" i="14"/>
  <c r="O34" i="14"/>
  <c r="P34" i="14" s="1"/>
  <c r="O35" i="14"/>
  <c r="P35" i="14" s="1"/>
  <c r="O36" i="14"/>
  <c r="P36" i="14" s="1"/>
  <c r="O37" i="14"/>
  <c r="P37" i="14" s="1"/>
  <c r="O38" i="14"/>
  <c r="P38" i="14" s="1"/>
  <c r="O39" i="14"/>
  <c r="P39" i="14" s="1"/>
  <c r="O40" i="14"/>
  <c r="P40" i="14" s="1"/>
  <c r="O41" i="14"/>
  <c r="P41" i="14"/>
  <c r="O42" i="14"/>
  <c r="P42" i="14" s="1"/>
  <c r="O43" i="14"/>
  <c r="P43" i="14" s="1"/>
  <c r="O44" i="14"/>
  <c r="P44" i="14" s="1"/>
  <c r="O45" i="14"/>
  <c r="P45" i="14" s="1"/>
  <c r="O46" i="14"/>
  <c r="P46" i="14" s="1"/>
  <c r="O47" i="14"/>
  <c r="P47" i="14" s="1"/>
  <c r="O48" i="14"/>
  <c r="P48" i="14"/>
  <c r="O49" i="14"/>
  <c r="P49" i="14"/>
  <c r="O50" i="14"/>
  <c r="P50" i="14" s="1"/>
  <c r="O51" i="14"/>
  <c r="P51" i="14" s="1"/>
  <c r="O52" i="14"/>
  <c r="P52" i="14" s="1"/>
  <c r="O53" i="14"/>
  <c r="P53" i="14" s="1"/>
  <c r="O54" i="14"/>
  <c r="P54" i="14" s="1"/>
  <c r="O55" i="14"/>
  <c r="P55" i="14" s="1"/>
  <c r="O56" i="14"/>
  <c r="P56" i="14" s="1"/>
  <c r="O57" i="14"/>
  <c r="P57" i="14" s="1"/>
  <c r="O58" i="14"/>
  <c r="P58" i="14" s="1"/>
  <c r="O59" i="14"/>
  <c r="P59" i="14" s="1"/>
  <c r="O60" i="14"/>
  <c r="P60" i="14" s="1"/>
  <c r="O61" i="14"/>
  <c r="P61" i="14" s="1"/>
  <c r="O62" i="14"/>
  <c r="P62" i="14" s="1"/>
  <c r="O63" i="14"/>
  <c r="P63" i="14"/>
  <c r="O64" i="14"/>
  <c r="P64" i="14" s="1"/>
  <c r="O65" i="14"/>
  <c r="P65" i="14"/>
  <c r="O66" i="14"/>
  <c r="P66" i="14" s="1"/>
  <c r="O67" i="14"/>
  <c r="P67" i="14" s="1"/>
  <c r="O68" i="14"/>
  <c r="P68" i="14" s="1"/>
  <c r="O69" i="14"/>
  <c r="P69" i="14"/>
  <c r="O70" i="14"/>
  <c r="P70" i="14" s="1"/>
  <c r="O71" i="14"/>
  <c r="P71" i="14"/>
  <c r="O72" i="14"/>
  <c r="P72" i="14" s="1"/>
  <c r="O73" i="14"/>
  <c r="P73" i="14" s="1"/>
  <c r="O74" i="14"/>
  <c r="P74" i="14" s="1"/>
  <c r="O75" i="14"/>
  <c r="P75" i="14" s="1"/>
  <c r="O76" i="14"/>
  <c r="P76" i="14" s="1"/>
  <c r="O77" i="14"/>
  <c r="P77" i="14" s="1"/>
  <c r="O78" i="14"/>
  <c r="P78" i="14" s="1"/>
  <c r="O79" i="14"/>
  <c r="P79" i="14" s="1"/>
  <c r="O80" i="14"/>
  <c r="P80" i="14" s="1"/>
  <c r="O81" i="14"/>
  <c r="P81" i="14" s="1"/>
  <c r="O82" i="14"/>
  <c r="P82" i="14" s="1"/>
  <c r="O83" i="14"/>
  <c r="P83" i="14" s="1"/>
  <c r="O84" i="14"/>
  <c r="P84" i="14"/>
  <c r="O85" i="14"/>
  <c r="P85" i="14"/>
  <c r="O86" i="14"/>
  <c r="P86" i="14" s="1"/>
  <c r="O87" i="14"/>
  <c r="P87" i="14" s="1"/>
  <c r="O88" i="14"/>
  <c r="P88" i="14"/>
  <c r="O89" i="14"/>
  <c r="P89" i="14" s="1"/>
  <c r="O90" i="14"/>
  <c r="P90" i="14" s="1"/>
  <c r="O91" i="14"/>
  <c r="P91" i="14" s="1"/>
  <c r="O92" i="14"/>
  <c r="P92" i="14" s="1"/>
  <c r="O93" i="14"/>
  <c r="P93" i="14" s="1"/>
  <c r="O94" i="14"/>
  <c r="P94" i="14" s="1"/>
  <c r="O95" i="14"/>
  <c r="P95" i="14" s="1"/>
  <c r="O96" i="14"/>
  <c r="P96" i="14"/>
  <c r="O97" i="14"/>
  <c r="P97" i="14" s="1"/>
  <c r="O98" i="14"/>
  <c r="P98" i="14" s="1"/>
  <c r="O99" i="14"/>
  <c r="P99" i="14" s="1"/>
  <c r="O100" i="14"/>
  <c r="P100" i="14" s="1"/>
  <c r="O101" i="14"/>
  <c r="P101" i="14" s="1"/>
  <c r="O102" i="14"/>
  <c r="P102" i="14" s="1"/>
  <c r="O103" i="14"/>
  <c r="P103" i="14" s="1"/>
  <c r="O104" i="14"/>
  <c r="P104" i="14"/>
  <c r="O105" i="14"/>
  <c r="P105" i="14" s="1"/>
  <c r="O106" i="14"/>
  <c r="P106" i="14" s="1"/>
  <c r="O107" i="14"/>
  <c r="P107" i="14" s="1"/>
  <c r="O108" i="14"/>
  <c r="P108" i="14" s="1"/>
  <c r="O109" i="14"/>
  <c r="P109" i="14" s="1"/>
  <c r="O110" i="14"/>
  <c r="P110" i="14" s="1"/>
  <c r="O111" i="14"/>
  <c r="P111" i="14" s="1"/>
  <c r="P12" i="14"/>
  <c r="O12" i="14"/>
  <c r="K13" i="14"/>
  <c r="L13" i="14" s="1"/>
  <c r="K14" i="14"/>
  <c r="L14" i="14" s="1"/>
  <c r="K15" i="14"/>
  <c r="L15" i="14" s="1"/>
  <c r="K16" i="14"/>
  <c r="L16" i="14" s="1"/>
  <c r="K17" i="14"/>
  <c r="L17" i="14" s="1"/>
  <c r="K18" i="14"/>
  <c r="L18" i="14" s="1"/>
  <c r="K19" i="14"/>
  <c r="L19" i="14" s="1"/>
  <c r="K20" i="14"/>
  <c r="L20" i="14" s="1"/>
  <c r="K21" i="14"/>
  <c r="L21" i="14"/>
  <c r="K22" i="14"/>
  <c r="L22" i="14" s="1"/>
  <c r="K23" i="14"/>
  <c r="L23" i="14" s="1"/>
  <c r="K24" i="14"/>
  <c r="L24" i="14" s="1"/>
  <c r="K25" i="14"/>
  <c r="L25" i="14" s="1"/>
  <c r="K26" i="14"/>
  <c r="L26" i="14" s="1"/>
  <c r="K27" i="14"/>
  <c r="L27" i="14" s="1"/>
  <c r="K28" i="14"/>
  <c r="L28" i="14" s="1"/>
  <c r="K29" i="14"/>
  <c r="L29" i="14" s="1"/>
  <c r="K30" i="14"/>
  <c r="L30" i="14" s="1"/>
  <c r="K31" i="14"/>
  <c r="L31" i="14"/>
  <c r="K32" i="14"/>
  <c r="L32" i="14" s="1"/>
  <c r="K33" i="14"/>
  <c r="L33" i="14" s="1"/>
  <c r="K34" i="14"/>
  <c r="L34" i="14" s="1"/>
  <c r="K35" i="14"/>
  <c r="L35" i="14" s="1"/>
  <c r="K36" i="14"/>
  <c r="L36" i="14" s="1"/>
  <c r="K37" i="14"/>
  <c r="L37" i="14" s="1"/>
  <c r="K38" i="14"/>
  <c r="L38" i="14" s="1"/>
  <c r="K39" i="14"/>
  <c r="L39" i="14" s="1"/>
  <c r="K40" i="14"/>
  <c r="L40" i="14" s="1"/>
  <c r="K41" i="14"/>
  <c r="L41" i="14" s="1"/>
  <c r="K42" i="14"/>
  <c r="L42" i="14" s="1"/>
  <c r="K43" i="14"/>
  <c r="L43" i="14" s="1"/>
  <c r="K44" i="14"/>
  <c r="L44" i="14" s="1"/>
  <c r="K45" i="14"/>
  <c r="L45" i="14"/>
  <c r="K46" i="14"/>
  <c r="L46" i="14" s="1"/>
  <c r="K47" i="14"/>
  <c r="L47" i="14" s="1"/>
  <c r="K48" i="14"/>
  <c r="L48" i="14" s="1"/>
  <c r="K49" i="14"/>
  <c r="L49" i="14"/>
  <c r="K50" i="14"/>
  <c r="L50" i="14" s="1"/>
  <c r="K51" i="14"/>
  <c r="L51" i="14" s="1"/>
  <c r="K52" i="14"/>
  <c r="L52" i="14" s="1"/>
  <c r="K53" i="14"/>
  <c r="L53" i="14" s="1"/>
  <c r="K54" i="14"/>
  <c r="L54" i="14" s="1"/>
  <c r="K55" i="14"/>
  <c r="L55" i="14" s="1"/>
  <c r="K56" i="14"/>
  <c r="L56" i="14" s="1"/>
  <c r="K57" i="14"/>
  <c r="L57" i="14" s="1"/>
  <c r="K58" i="14"/>
  <c r="L58" i="14"/>
  <c r="K59" i="14"/>
  <c r="L59" i="14" s="1"/>
  <c r="K60" i="14"/>
  <c r="L60" i="14" s="1"/>
  <c r="K61" i="14"/>
  <c r="L61" i="14"/>
  <c r="K62" i="14"/>
  <c r="L62" i="14" s="1"/>
  <c r="K63" i="14"/>
  <c r="L63" i="14" s="1"/>
  <c r="K64" i="14"/>
  <c r="L64" i="14" s="1"/>
  <c r="K65" i="14"/>
  <c r="L65" i="14" s="1"/>
  <c r="K66" i="14"/>
  <c r="L66" i="14" s="1"/>
  <c r="K67" i="14"/>
  <c r="L67" i="14" s="1"/>
  <c r="K68" i="14"/>
  <c r="L68" i="14" s="1"/>
  <c r="K69" i="14"/>
  <c r="L69" i="14" s="1"/>
  <c r="K70" i="14"/>
  <c r="L70" i="14" s="1"/>
  <c r="K71" i="14"/>
  <c r="L71" i="14" s="1"/>
  <c r="K72" i="14"/>
  <c r="L72" i="14" s="1"/>
  <c r="K73" i="14"/>
  <c r="L73" i="14" s="1"/>
  <c r="K74" i="14"/>
  <c r="L74" i="14" s="1"/>
  <c r="K75" i="14"/>
  <c r="L75" i="14" s="1"/>
  <c r="K76" i="14"/>
  <c r="L76" i="14" s="1"/>
  <c r="K77" i="14"/>
  <c r="L77" i="14" s="1"/>
  <c r="K78" i="14"/>
  <c r="L78" i="14"/>
  <c r="K79" i="14"/>
  <c r="L79" i="14"/>
  <c r="K80" i="14"/>
  <c r="L80" i="14" s="1"/>
  <c r="K81" i="14"/>
  <c r="L81" i="14" s="1"/>
  <c r="K82" i="14"/>
  <c r="L82" i="14" s="1"/>
  <c r="K83" i="14"/>
  <c r="L83" i="14"/>
  <c r="K84" i="14"/>
  <c r="L84" i="14" s="1"/>
  <c r="K85" i="14"/>
  <c r="L85" i="14" s="1"/>
  <c r="K86" i="14"/>
  <c r="L86" i="14"/>
  <c r="K87" i="14"/>
  <c r="L87" i="14" s="1"/>
  <c r="K88" i="14"/>
  <c r="L88" i="14" s="1"/>
  <c r="K89" i="14"/>
  <c r="L89" i="14" s="1"/>
  <c r="K90" i="14"/>
  <c r="L90" i="14" s="1"/>
  <c r="K91" i="14"/>
  <c r="L91" i="14" s="1"/>
  <c r="K92" i="14"/>
  <c r="L92" i="14" s="1"/>
  <c r="K93" i="14"/>
  <c r="L93" i="14" s="1"/>
  <c r="K94" i="14"/>
  <c r="L94" i="14" s="1"/>
  <c r="K95" i="14"/>
  <c r="L95" i="14" s="1"/>
  <c r="K96" i="14"/>
  <c r="L96" i="14" s="1"/>
  <c r="K97" i="14"/>
  <c r="L97" i="14" s="1"/>
  <c r="K98" i="14"/>
  <c r="L98" i="14"/>
  <c r="K99" i="14"/>
  <c r="L99" i="14"/>
  <c r="K100" i="14"/>
  <c r="L100" i="14" s="1"/>
  <c r="K101" i="14"/>
  <c r="L101" i="14" s="1"/>
  <c r="K102" i="14"/>
  <c r="L102" i="14" s="1"/>
  <c r="K103" i="14"/>
  <c r="L103" i="14"/>
  <c r="K104" i="14"/>
  <c r="L104" i="14" s="1"/>
  <c r="K105" i="14"/>
  <c r="L105" i="14" s="1"/>
  <c r="K106" i="14"/>
  <c r="L106" i="14"/>
  <c r="K107" i="14"/>
  <c r="L107" i="14" s="1"/>
  <c r="K108" i="14"/>
  <c r="L108" i="14" s="1"/>
  <c r="K109" i="14"/>
  <c r="L109" i="14"/>
  <c r="K110" i="14"/>
  <c r="L110" i="14"/>
  <c r="K111" i="14"/>
  <c r="L111" i="14" s="1"/>
  <c r="L12" i="14"/>
  <c r="K12" i="14"/>
  <c r="K14" i="12"/>
  <c r="L14" i="12" s="1"/>
  <c r="N14" i="12"/>
  <c r="O14" i="12" s="1"/>
  <c r="P14" i="12" s="1"/>
  <c r="M14" i="12"/>
  <c r="O13" i="12"/>
  <c r="P13" i="12" s="1"/>
  <c r="O12" i="12"/>
  <c r="P12" i="12" s="1"/>
  <c r="K13" i="12"/>
  <c r="L13" i="12" s="1"/>
  <c r="K12" i="12"/>
  <c r="L12" i="12" s="1"/>
  <c r="O11" i="12"/>
  <c r="P11" i="12" s="1"/>
  <c r="K11" i="12"/>
  <c r="L11" i="12" s="1"/>
  <c r="K35" i="16"/>
  <c r="L35" i="16" s="1"/>
  <c r="N35" i="16"/>
  <c r="O35" i="16" s="1"/>
  <c r="P35" i="16" s="1"/>
  <c r="M35" i="16"/>
  <c r="O34" i="16"/>
  <c r="P34" i="16" s="1"/>
  <c r="O33" i="16"/>
  <c r="O32" i="16"/>
  <c r="P32" i="16" s="1"/>
  <c r="O31" i="16"/>
  <c r="P31" i="16" s="1"/>
  <c r="O30" i="16"/>
  <c r="P30" i="16" s="1"/>
  <c r="P29" i="16"/>
  <c r="O29" i="16"/>
  <c r="O28" i="16"/>
  <c r="P28" i="16" s="1"/>
  <c r="O27" i="16"/>
  <c r="O26" i="16"/>
  <c r="O25" i="16"/>
  <c r="O24" i="16"/>
  <c r="P24" i="16" s="1"/>
  <c r="O23" i="16"/>
  <c r="O22" i="16"/>
  <c r="P22" i="16" s="1"/>
  <c r="O21" i="16"/>
  <c r="O20" i="16"/>
  <c r="P20" i="16" s="1"/>
  <c r="O19" i="16"/>
  <c r="P19" i="16" s="1"/>
  <c r="O18" i="16"/>
  <c r="P18" i="16" s="1"/>
  <c r="O17" i="16"/>
  <c r="P17" i="16" s="1"/>
  <c r="O16" i="16"/>
  <c r="O15" i="16"/>
  <c r="O14" i="16"/>
  <c r="P14" i="16" s="1"/>
  <c r="O13" i="16"/>
  <c r="P13" i="16" s="1"/>
  <c r="P12" i="16"/>
  <c r="O12" i="16"/>
  <c r="K34" i="16"/>
  <c r="L34" i="16" s="1"/>
  <c r="K33" i="16"/>
  <c r="K32" i="16"/>
  <c r="L32" i="16" s="1"/>
  <c r="K31" i="16"/>
  <c r="L31" i="16" s="1"/>
  <c r="K30" i="16"/>
  <c r="L30" i="16" s="1"/>
  <c r="K29" i="16"/>
  <c r="L29" i="16" s="1"/>
  <c r="K28" i="16"/>
  <c r="L28" i="16" s="1"/>
  <c r="K27" i="16"/>
  <c r="K26" i="16"/>
  <c r="K25" i="16"/>
  <c r="K24" i="16"/>
  <c r="L24" i="16" s="1"/>
  <c r="K23" i="16"/>
  <c r="K22" i="16"/>
  <c r="L22" i="16" s="1"/>
  <c r="K21" i="16"/>
  <c r="K20" i="16"/>
  <c r="L20" i="16" s="1"/>
  <c r="K19" i="16"/>
  <c r="L19" i="16" s="1"/>
  <c r="K18" i="16"/>
  <c r="L18" i="16" s="1"/>
  <c r="K17" i="16"/>
  <c r="L17" i="16" s="1"/>
  <c r="K16" i="16"/>
  <c r="K15" i="16"/>
  <c r="K14" i="16"/>
  <c r="L14" i="16" s="1"/>
  <c r="K13" i="16"/>
  <c r="L13" i="16" s="1"/>
  <c r="L12" i="16"/>
  <c r="K12" i="16"/>
  <c r="H12" i="8"/>
  <c r="L12" i="8"/>
  <c r="H13" i="8"/>
  <c r="I13" i="8" s="1"/>
  <c r="L13" i="8"/>
  <c r="M13" i="8" s="1"/>
  <c r="H14" i="8"/>
  <c r="I14" i="8" s="1"/>
  <c r="L14" i="8"/>
  <c r="M14" i="8" s="1"/>
  <c r="H15" i="8"/>
  <c r="I15" i="8" s="1"/>
  <c r="L15" i="8"/>
  <c r="M15" i="8" s="1"/>
  <c r="H16" i="8"/>
  <c r="I16" i="8" s="1"/>
  <c r="L16" i="8"/>
  <c r="M16" i="8"/>
  <c r="H17" i="8"/>
  <c r="I17" i="8" s="1"/>
  <c r="L17" i="8"/>
  <c r="M17" i="8"/>
  <c r="H18" i="8"/>
  <c r="L18" i="8"/>
  <c r="H19" i="8"/>
  <c r="I19" i="8"/>
  <c r="L19" i="8"/>
  <c r="M19" i="8"/>
  <c r="H20" i="8"/>
  <c r="I20" i="8"/>
  <c r="L20" i="8"/>
  <c r="M20" i="8"/>
  <c r="H21" i="8"/>
  <c r="L21" i="8"/>
  <c r="H22" i="8"/>
  <c r="I22" i="8" s="1"/>
  <c r="L22" i="8"/>
  <c r="M22" i="8"/>
  <c r="H23" i="8"/>
  <c r="I23" i="8"/>
  <c r="L23" i="8"/>
  <c r="M23" i="8"/>
  <c r="H24" i="8"/>
  <c r="I24" i="8"/>
  <c r="L24" i="8"/>
  <c r="M24" i="8"/>
  <c r="H25" i="8"/>
  <c r="I25" i="8"/>
  <c r="L25" i="8"/>
  <c r="M25" i="8"/>
  <c r="H26" i="8"/>
  <c r="I26" i="8"/>
  <c r="L26" i="8"/>
  <c r="M26" i="8"/>
  <c r="H27" i="8"/>
  <c r="I27" i="8"/>
  <c r="J27" i="8"/>
  <c r="K27" i="8"/>
  <c r="L27" i="8" s="1"/>
  <c r="M27" i="8" s="1"/>
  <c r="D10" i="7" l="1"/>
  <c r="E10" i="7" s="1"/>
  <c r="D9" i="7"/>
  <c r="E9" i="7" s="1"/>
  <c r="D8" i="7"/>
  <c r="E8" i="7" s="1"/>
  <c r="C25" i="7" l="1"/>
  <c r="B25" i="7"/>
  <c r="D24" i="7" l="1"/>
  <c r="E24" i="7" s="1"/>
  <c r="D21" i="7"/>
  <c r="E21" i="7" s="1"/>
  <c r="D25" i="7"/>
  <c r="E25" i="7" s="1"/>
  <c r="D22" i="7" l="1"/>
  <c r="E22" i="7" s="1"/>
</calcChain>
</file>

<file path=xl/sharedStrings.xml><?xml version="1.0" encoding="utf-8"?>
<sst xmlns="http://schemas.openxmlformats.org/spreadsheetml/2006/main" count="1438" uniqueCount="477">
  <si>
    <t>De Anza</t>
  </si>
  <si>
    <t>Foothill</t>
  </si>
  <si>
    <t>College</t>
  </si>
  <si>
    <t>Student Headcount</t>
  </si>
  <si>
    <t>Notes</t>
  </si>
  <si>
    <t>Americorps</t>
  </si>
  <si>
    <t>Federal Pell Grant</t>
  </si>
  <si>
    <t>Federal SEOG</t>
  </si>
  <si>
    <t>Cal Grant B</t>
  </si>
  <si>
    <t>Cal Grant C</t>
  </si>
  <si>
    <t>Chafee Grant</t>
  </si>
  <si>
    <t>EOPS Grant</t>
  </si>
  <si>
    <t>CARE Grant</t>
  </si>
  <si>
    <t>Difference</t>
  </si>
  <si>
    <t>Count</t>
  </si>
  <si>
    <t>Percent</t>
  </si>
  <si>
    <t>Institution</t>
  </si>
  <si>
    <t>MIS Fin Aid Code</t>
  </si>
  <si>
    <t>FHDA Detail Code</t>
  </si>
  <si>
    <t>FHDA Detail Code Desc</t>
  </si>
  <si>
    <t>Headcount</t>
  </si>
  <si>
    <t>Percent Difference</t>
  </si>
  <si>
    <t>Amount</t>
  </si>
  <si>
    <t>Total</t>
  </si>
  <si>
    <t>GB</t>
  </si>
  <si>
    <t>GRNT</t>
  </si>
  <si>
    <t>STAT</t>
  </si>
  <si>
    <t>P</t>
  </si>
  <si>
    <t>GC</t>
  </si>
  <si>
    <t>GE</t>
  </si>
  <si>
    <t>GG</t>
  </si>
  <si>
    <t>O</t>
  </si>
  <si>
    <t>GP</t>
  </si>
  <si>
    <t>Pell Grant</t>
  </si>
  <si>
    <t>FDRL</t>
  </si>
  <si>
    <t>GS</t>
  </si>
  <si>
    <t>SEOG (Supplemental Educational Opportunity Grant)</t>
  </si>
  <si>
    <t>GV</t>
  </si>
  <si>
    <t>Other grant: non-institutional source</t>
  </si>
  <si>
    <t>GF</t>
  </si>
  <si>
    <t>GU</t>
  </si>
  <si>
    <t>AGNC</t>
  </si>
  <si>
    <t>EXTN</t>
  </si>
  <si>
    <t>BOGS and Fee Waivers</t>
  </si>
  <si>
    <t>FHDA Code Type</t>
  </si>
  <si>
    <t>FHDA Source</t>
  </si>
  <si>
    <t>Amount Reported (Offered or Paid)</t>
  </si>
  <si>
    <t>Grants</t>
  </si>
  <si>
    <t>MIS Fin Aid Code Desc</t>
  </si>
  <si>
    <t>Loans</t>
  </si>
  <si>
    <t>LL</t>
  </si>
  <si>
    <t>Federal Direct Student Loan - unsubsidized</t>
  </si>
  <si>
    <t>Direct Loan Unsubsidized</t>
  </si>
  <si>
    <t>LOAN</t>
  </si>
  <si>
    <t>LN</t>
  </si>
  <si>
    <t>Other loan, non-institutional source</t>
  </si>
  <si>
    <t>Alternative Loan</t>
  </si>
  <si>
    <t>LP</t>
  </si>
  <si>
    <t>PLUS loan, parent loan for undergraduate student</t>
  </si>
  <si>
    <t>LS</t>
  </si>
  <si>
    <t>Federal Direct Student Loan - subsidized</t>
  </si>
  <si>
    <t>Direct Loan Subsidized</t>
  </si>
  <si>
    <t>SO</t>
  </si>
  <si>
    <t>Scholarship: Osher</t>
  </si>
  <si>
    <t>Osher Scholars</t>
  </si>
  <si>
    <t>TRST</t>
  </si>
  <si>
    <t>FND</t>
  </si>
  <si>
    <t>SU</t>
  </si>
  <si>
    <t>Scholarship: institutional source</t>
  </si>
  <si>
    <t>EMPG</t>
  </si>
  <si>
    <t>Board of Trustees Scholarship</t>
  </si>
  <si>
    <t>STDN</t>
  </si>
  <si>
    <t>ENDW</t>
  </si>
  <si>
    <t>Scholarship for Veterans</t>
  </si>
  <si>
    <t>Galina Family Scholarship</t>
  </si>
  <si>
    <t>INST</t>
  </si>
  <si>
    <t>Anita Manwani-Bhagat &amp; Arjun B</t>
  </si>
  <si>
    <t>SV</t>
  </si>
  <si>
    <t>Scholarship: non- institutional source</t>
  </si>
  <si>
    <t>Scholarships</t>
  </si>
  <si>
    <t>Work Study</t>
  </si>
  <si>
    <t>WF</t>
  </si>
  <si>
    <t>Federal Work Study</t>
  </si>
  <si>
    <t>WU</t>
  </si>
  <si>
    <t>Other Work Study and matching funds</t>
  </si>
  <si>
    <t>Table 1</t>
  </si>
  <si>
    <t>Table 2</t>
  </si>
  <si>
    <t>Credit Status</t>
  </si>
  <si>
    <t>Credit</t>
  </si>
  <si>
    <t>Noncredit Only</t>
  </si>
  <si>
    <t>Credit students are those who registered in at least one credit course.</t>
  </si>
  <si>
    <t>Award</t>
  </si>
  <si>
    <t>Table 3</t>
  </si>
  <si>
    <t>Student Headcount by Institution and Academic Year</t>
  </si>
  <si>
    <t>FHDA Fund Code</t>
  </si>
  <si>
    <t>FHDA Fund Code Desc</t>
  </si>
  <si>
    <t>Work Study (Payroll)</t>
  </si>
  <si>
    <t xml:space="preserve">Student Headcount and Total Amount by Award Code For the Current and Prior Academic Year </t>
  </si>
  <si>
    <t>Student Headcount by Institution, Credit Status and Academic Year</t>
  </si>
  <si>
    <t>Change</t>
  </si>
  <si>
    <t>Instructions to Financial Aid Directors</t>
  </si>
  <si>
    <t>GJ</t>
  </si>
  <si>
    <t>Student Success Completion Grant (SSCG)</t>
  </si>
  <si>
    <t>GX</t>
  </si>
  <si>
    <t>For awards other than waivers, only students enrolled at the college by census date in at least one term of the academic year are included.</t>
  </si>
  <si>
    <t>BOGS/CCPG and Fee Waivers are extracted from student accounts; only students enrolled by census date (enrollment with apportionment flag) during the term for which the tutuion/fees were waived are included.</t>
  </si>
  <si>
    <t xml:space="preserve">Please check on crosswalk of MIS and FHDA codes, amount reported (offered or paid), and figures (headcount and amounts per year). Pay special attention to figures in red. Check the FHDA MIS Fin Aid webpage to check on (1) crosswalk between FHDA detail codes and MIS SF21 codes and (2) whether the amount to be reported is the amount paid or offered. </t>
  </si>
  <si>
    <t>2019-20</t>
  </si>
  <si>
    <t>FHDA (nonduplicated)</t>
  </si>
  <si>
    <t>Noncredit only students are those who registered in at least one noncredit course and did not enroll in any credit course during the academic year at the college (attendance hours for positive attendance courses are not taken into account).</t>
  </si>
  <si>
    <t>Data include students enrolled in at least one credit or noncredit course during the academic year and with at least one enrollment record with the apportionment flag (proxy for "enrolled by 1st census").</t>
  </si>
  <si>
    <t>Other grant: institutional source</t>
  </si>
  <si>
    <t>Other grant: California College Promise (AB19) source</t>
  </si>
  <si>
    <t>Towell Family Scholarship</t>
  </si>
  <si>
    <t>Singh Family Scholarship</t>
  </si>
  <si>
    <t>Amount Reported (Offered or Paid): Offered amount are based on schedule payments (amount offered and accepted), while paid amounts are based on disbursements.</t>
  </si>
  <si>
    <t>BOGS/CCPG and Fee Waivers are extracted from student accounts; only students enrolled by census date (enrollment with apportionment flag) during the term for which the tutu ion/fees were waived are included.</t>
  </si>
  <si>
    <t>Work-Study data is based on Payroll data in Banner-NHRDIST.</t>
  </si>
  <si>
    <t>FHDA Financial Aid Preliminary Statistics, 2020-21</t>
  </si>
  <si>
    <t>2020-21</t>
  </si>
  <si>
    <t>Date: October 11, 2021</t>
  </si>
  <si>
    <t>COLLEGE</t>
  </si>
  <si>
    <t>MIS_FA_CODE</t>
  </si>
  <si>
    <t>MIS_FA_DESC</t>
  </si>
  <si>
    <t>B1</t>
  </si>
  <si>
    <t>CCPG - Method A-1 based on TANF recipient status</t>
  </si>
  <si>
    <t>B2</t>
  </si>
  <si>
    <t>CCPG - Method A-2 based on SSI recipient status</t>
  </si>
  <si>
    <t>B3</t>
  </si>
  <si>
    <t>CCPG - Method A-3 based on general assistance recipient status</t>
  </si>
  <si>
    <t>BA</t>
  </si>
  <si>
    <t>Based on BOG/CCPG Eligibility</t>
  </si>
  <si>
    <t>BB</t>
  </si>
  <si>
    <t>CCPG - Method B based on income standards</t>
  </si>
  <si>
    <t>BC</t>
  </si>
  <si>
    <t>CCPG - Method C based on financial need</t>
  </si>
  <si>
    <t>BP</t>
  </si>
  <si>
    <t>California College Promise (AB19) Fee Waiver</t>
  </si>
  <si>
    <t>GL</t>
  </si>
  <si>
    <t>Disaster Relief Emergency Student Financial Aid (SB 116)</t>
  </si>
  <si>
    <t>GM</t>
  </si>
  <si>
    <t>CARES/HEERF federal grants</t>
  </si>
  <si>
    <t>Date: October 11, 2021.</t>
  </si>
  <si>
    <t>ACADEMIC_YEAR</t>
  </si>
  <si>
    <t>AWARD_TYPE</t>
  </si>
  <si>
    <t>CCPG/BOG Waiver</t>
  </si>
  <si>
    <t>CCPG - Method A-? (unknown base)</t>
  </si>
  <si>
    <t>BD</t>
  </si>
  <si>
    <t>CCPG - Method D based on Homeless Youth determination</t>
  </si>
  <si>
    <t>F1</t>
  </si>
  <si>
    <t>Fee Waiver: Dependent (children) of Deceased Law Enforcement/Fire Suppression</t>
  </si>
  <si>
    <t>F2</t>
  </si>
  <si>
    <t>Fee Waiver: Dependent (surviving spouse and children) of deceased or disabled member of CA National Guard</t>
  </si>
  <si>
    <t>F3</t>
  </si>
  <si>
    <t>Fee Waiver: Dependent of (children) deceased or disabled Veteran</t>
  </si>
  <si>
    <t>F4</t>
  </si>
  <si>
    <t>Fee Waiver: Dependent of (children) of Congressional Medal of Honor recipient (CMH) or CMH recipient</t>
  </si>
  <si>
    <t>F5</t>
  </si>
  <si>
    <t>Fee Waiver: Dependent of (surviving spouse and children) of deceased victims of September 11, 2001 terrorist attack</t>
  </si>
  <si>
    <t>F6</t>
  </si>
  <si>
    <t>Fee Waiver - Exonerated of a crime by writ of habeas corpus or pardon</t>
  </si>
  <si>
    <t>Grant</t>
  </si>
  <si>
    <t>GA</t>
  </si>
  <si>
    <t>Academic Competitiveness Grant</t>
  </si>
  <si>
    <t>GD</t>
  </si>
  <si>
    <t>Full-time Student Success Grant (not valid 2021-22 or later)</t>
  </si>
  <si>
    <t>GH</t>
  </si>
  <si>
    <t>Completion Grant (CCCG) (not valid 2021-22 or later)</t>
  </si>
  <si>
    <t>GI</t>
  </si>
  <si>
    <t>Cal Grant A</t>
  </si>
  <si>
    <t>GN</t>
  </si>
  <si>
    <t>CSAC CNG EAAP (California Student Aid Commission California National Guard Education Assistance Award Program)</t>
  </si>
  <si>
    <t>GW</t>
  </si>
  <si>
    <t>Bureau of Indian Affairs (BIA) Grant</t>
  </si>
  <si>
    <t>Loan</t>
  </si>
  <si>
    <t>LD</t>
  </si>
  <si>
    <t>Perkins Loan</t>
  </si>
  <si>
    <t>LI</t>
  </si>
  <si>
    <t>Other loan, institutional source</t>
  </si>
  <si>
    <t>WC</t>
  </si>
  <si>
    <t>California State Work Study (SWS)</t>
  </si>
  <si>
    <t>WK</t>
  </si>
  <si>
    <t>CalWORKs Work Study</t>
  </si>
  <si>
    <t>Instructions</t>
  </si>
  <si>
    <t>Foothill: Financial Aid Student Headcount by Institution and Academic Year</t>
  </si>
  <si>
    <t>FBAA</t>
  </si>
  <si>
    <t>FH  BOG A (Tanf)</t>
  </si>
  <si>
    <t>FBAD</t>
  </si>
  <si>
    <t>FH  BOG A - Tanf/CalW/SSI/SSP</t>
  </si>
  <si>
    <t>FBAS</t>
  </si>
  <si>
    <t>FH  BOG A (Ssi)</t>
  </si>
  <si>
    <t>FBGB</t>
  </si>
  <si>
    <t>FH BOG   B</t>
  </si>
  <si>
    <t>FBGI</t>
  </si>
  <si>
    <t>FH BOG B - ISIR</t>
  </si>
  <si>
    <t>FBGP</t>
  </si>
  <si>
    <t>Foothill CCPG Parking</t>
  </si>
  <si>
    <t>FOGB</t>
  </si>
  <si>
    <t>FH OEI CCPG B</t>
  </si>
  <si>
    <t>FBGC</t>
  </si>
  <si>
    <t>FH BOG   C</t>
  </si>
  <si>
    <t>FBGD</t>
  </si>
  <si>
    <t>FH BOG D - Homeless</t>
  </si>
  <si>
    <t>FPA1</t>
  </si>
  <si>
    <t>FH Promise Program for CCPG</t>
  </si>
  <si>
    <t>FPA2</t>
  </si>
  <si>
    <t>FPB1</t>
  </si>
  <si>
    <t>FH Promise Program</t>
  </si>
  <si>
    <t>FPB2</t>
  </si>
  <si>
    <t>FCALB</t>
  </si>
  <si>
    <t>FCALC</t>
  </si>
  <si>
    <t>FFTSG</t>
  </si>
  <si>
    <t>FT Student Success Grant</t>
  </si>
  <si>
    <t>FEOPS</t>
  </si>
  <si>
    <t>FEOPSA</t>
  </si>
  <si>
    <t>EOPS App/Orientation Fees (I)</t>
  </si>
  <si>
    <t>FEOPSV</t>
  </si>
  <si>
    <t>EOPS Book Voucher</t>
  </si>
  <si>
    <t>FCARE</t>
  </si>
  <si>
    <t>CARE Program Grant</t>
  </si>
  <si>
    <t>FCARM</t>
  </si>
  <si>
    <t>CARE Meal/Gas Assistance (D)</t>
  </si>
  <si>
    <t>FCHAFE</t>
  </si>
  <si>
    <t>FCALA</t>
  </si>
  <si>
    <t>FSSCG</t>
  </si>
  <si>
    <t>St Success Completion Grant</t>
  </si>
  <si>
    <t>SF2480</t>
  </si>
  <si>
    <t>CA Disaster Relief-AB540</t>
  </si>
  <si>
    <t>SF2470</t>
  </si>
  <si>
    <t>CARES Act Grant</t>
  </si>
  <si>
    <t>SF2483</t>
  </si>
  <si>
    <t>CARES II Grant</t>
  </si>
  <si>
    <t>SF2485</t>
  </si>
  <si>
    <t>CARES Act Grant - Inst</t>
  </si>
  <si>
    <t>SF2490</t>
  </si>
  <si>
    <t>CARES III Grant</t>
  </si>
  <si>
    <t>FPELL</t>
  </si>
  <si>
    <t>FSEOG</t>
  </si>
  <si>
    <t>SF2243</t>
  </si>
  <si>
    <t>FH Mellon Scholars</t>
  </si>
  <si>
    <t>SF2471</t>
  </si>
  <si>
    <t>Foothill Cares Initiative</t>
  </si>
  <si>
    <t>FAMERI</t>
  </si>
  <si>
    <t>SF2481</t>
  </si>
  <si>
    <t>FH Cares - Lottery allocation</t>
  </si>
  <si>
    <t>FPROMB</t>
  </si>
  <si>
    <t>Foothill Prom Prog Book Vouch</t>
  </si>
  <si>
    <t>FALT</t>
  </si>
  <si>
    <t>FDIRLS</t>
  </si>
  <si>
    <t>FDIRLU</t>
  </si>
  <si>
    <t>SF2200</t>
  </si>
  <si>
    <t>SF1018</t>
  </si>
  <si>
    <t>Chancellor's Scholarship</t>
  </si>
  <si>
    <t>SF1043</t>
  </si>
  <si>
    <t>Samaduroff Contingency Fund</t>
  </si>
  <si>
    <t>SF2005</t>
  </si>
  <si>
    <t>Kaider Foundation Scholarship</t>
  </si>
  <si>
    <t>SF2108</t>
  </si>
  <si>
    <t>Daughters American Revolution</t>
  </si>
  <si>
    <t>SF2110</t>
  </si>
  <si>
    <t>Faculty Assn. Scholarship</t>
  </si>
  <si>
    <t>SF2114</t>
  </si>
  <si>
    <t>Gavin Transfer Scholarship</t>
  </si>
  <si>
    <t>SF2117</t>
  </si>
  <si>
    <t>Connie Niles-George Memorial</t>
  </si>
  <si>
    <t>SF2127</t>
  </si>
  <si>
    <t>Tomoe Tana Scholarship</t>
  </si>
  <si>
    <t>SF2130</t>
  </si>
  <si>
    <t>Sanford Harris Drama SCH</t>
  </si>
  <si>
    <t>SF2131</t>
  </si>
  <si>
    <t>Academic Senate Scholarship</t>
  </si>
  <si>
    <t>SF2138</t>
  </si>
  <si>
    <t>Fine Arts Division Awards</t>
  </si>
  <si>
    <t>SF2139</t>
  </si>
  <si>
    <t>Rick Montgomery Memorial</t>
  </si>
  <si>
    <t>SF2141</t>
  </si>
  <si>
    <t>Ann Davis Memorial Schola</t>
  </si>
  <si>
    <t>SF2148</t>
  </si>
  <si>
    <t>Business Division Award</t>
  </si>
  <si>
    <t>SF2151</t>
  </si>
  <si>
    <t>Presidents Awards</t>
  </si>
  <si>
    <t>SF2152</t>
  </si>
  <si>
    <t>Honors Scholarship</t>
  </si>
  <si>
    <t>SF2157</t>
  </si>
  <si>
    <t>SJ Mercury News Wish Book Sch</t>
  </si>
  <si>
    <t>SF2163</t>
  </si>
  <si>
    <t>APAN Scholarship</t>
  </si>
  <si>
    <t>SF2164</t>
  </si>
  <si>
    <t>Woo Family Scholarship</t>
  </si>
  <si>
    <t>SF2166</t>
  </si>
  <si>
    <t>Schoettler Scholarship</t>
  </si>
  <si>
    <t>SF2168</t>
  </si>
  <si>
    <t>Adm Management Ass Scholar</t>
  </si>
  <si>
    <t>SF2169</t>
  </si>
  <si>
    <t>SF2171</t>
  </si>
  <si>
    <t>Judson Allen Memorial Photo</t>
  </si>
  <si>
    <t>SF2175</t>
  </si>
  <si>
    <t>Garden Club of Los Altos</t>
  </si>
  <si>
    <t>SF2181</t>
  </si>
  <si>
    <t>Shawn A. Gates Memorial Sch</t>
  </si>
  <si>
    <t>SF2182</t>
  </si>
  <si>
    <t>H. Bundgaard Memorial Sch</t>
  </si>
  <si>
    <t>SF2187</t>
  </si>
  <si>
    <t>Doorway to Success Scholarship</t>
  </si>
  <si>
    <t>SF2190</t>
  </si>
  <si>
    <t>CIO Comm Practices Scholarship</t>
  </si>
  <si>
    <t>SF2193</t>
  </si>
  <si>
    <t>SF2194</t>
  </si>
  <si>
    <t>Nickolas Krea Memorial Scholar</t>
  </si>
  <si>
    <t>SF2195</t>
  </si>
  <si>
    <t>Foothill Commission Scholar</t>
  </si>
  <si>
    <t>SF2196</t>
  </si>
  <si>
    <t>OLA Scholarship</t>
  </si>
  <si>
    <t>SF2198</t>
  </si>
  <si>
    <t>FH Classified Staff Scholarshi</t>
  </si>
  <si>
    <t>SF2199</t>
  </si>
  <si>
    <t>Vice Chancellor Scholarship</t>
  </si>
  <si>
    <t>SF2201</t>
  </si>
  <si>
    <t>SF2203</t>
  </si>
  <si>
    <t>ACAD ACHIEVEMENT SCHOL (P)</t>
  </si>
  <si>
    <t>SF2204</t>
  </si>
  <si>
    <t>ACAD-CREAT/FINE ARTS SCHOL (P)</t>
  </si>
  <si>
    <t>SF2205</t>
  </si>
  <si>
    <t>ACAD-BUS/COMP SCI SCHOL (P)</t>
  </si>
  <si>
    <t>SF2206</t>
  </si>
  <si>
    <t>ACAD-PSME SCHOLARSHIP (P)</t>
  </si>
  <si>
    <t>SF2207</t>
  </si>
  <si>
    <t>ACAD-BIO SCI/HEALTH SCHOL (P)</t>
  </si>
  <si>
    <t>SF2208</t>
  </si>
  <si>
    <t>ACAD-LANGUAGE ARTS SCHOL (P)</t>
  </si>
  <si>
    <t>SF2211</t>
  </si>
  <si>
    <t>ACAD-WORKFRCE/CAREER SCHOL (P)</t>
  </si>
  <si>
    <t>SF2213</t>
  </si>
  <si>
    <t>GREAT PERSEVERANCE SCHOL (P)</t>
  </si>
  <si>
    <t>SF2214</t>
  </si>
  <si>
    <t>TRANSFER SCHOLARSHIP (P)</t>
  </si>
  <si>
    <t>SF2215</t>
  </si>
  <si>
    <t>Penny Patz Celebration of Life</t>
  </si>
  <si>
    <t>SF2218</t>
  </si>
  <si>
    <t>Rando Family Schol (EOPS)</t>
  </si>
  <si>
    <t>SF2220</t>
  </si>
  <si>
    <t>AWIS Scholarship</t>
  </si>
  <si>
    <t>SF2221</t>
  </si>
  <si>
    <t>Angel Sierra Memorial Schp</t>
  </si>
  <si>
    <t>SF2223</t>
  </si>
  <si>
    <t>Shirley Ledterman Art Schp</t>
  </si>
  <si>
    <t>SF2226</t>
  </si>
  <si>
    <t>Jeannie Seelbach Memorial Schp</t>
  </si>
  <si>
    <t>SF2236</t>
  </si>
  <si>
    <t>Central Services Scholarship</t>
  </si>
  <si>
    <t>SF2238</t>
  </si>
  <si>
    <t>SF2239</t>
  </si>
  <si>
    <t>Friends of American Veterans</t>
  </si>
  <si>
    <t>SF2445</t>
  </si>
  <si>
    <t>PTT Peer Mentor Scholarship</t>
  </si>
  <si>
    <t>SF2446</t>
  </si>
  <si>
    <t>ASFC Officer Scholarship</t>
  </si>
  <si>
    <t>SF2447</t>
  </si>
  <si>
    <t>ASFC Service Learning Proj</t>
  </si>
  <si>
    <t>SF2449</t>
  </si>
  <si>
    <t>Fred H. McClure Scholarship</t>
  </si>
  <si>
    <t>SF2450</t>
  </si>
  <si>
    <t>Antypass Family Scholarship</t>
  </si>
  <si>
    <t>SF2452</t>
  </si>
  <si>
    <t>FH-University Pathway Schol.</t>
  </si>
  <si>
    <t>SF2453</t>
  </si>
  <si>
    <t>FH Vet Housing Assistance</t>
  </si>
  <si>
    <t>SF2455</t>
  </si>
  <si>
    <t>FH-Donald M. Hewitt Schol.</t>
  </si>
  <si>
    <t>SF2456</t>
  </si>
  <si>
    <t>Galin Family Math Scholarship</t>
  </si>
  <si>
    <t>SF2457</t>
  </si>
  <si>
    <t>SF2458</t>
  </si>
  <si>
    <t>Service Leadership Award</t>
  </si>
  <si>
    <t>SF2460</t>
  </si>
  <si>
    <t>Cutler Myo Min Family Schol.</t>
  </si>
  <si>
    <t>SF2461</t>
  </si>
  <si>
    <t>Yelena Chianurov Scholarship</t>
  </si>
  <si>
    <t>SF2462</t>
  </si>
  <si>
    <t>Marisol Lopez Scholarship</t>
  </si>
  <si>
    <t>SF2463</t>
  </si>
  <si>
    <t>Deborah M. Dexter Scholarship</t>
  </si>
  <si>
    <t>SF2465</t>
  </si>
  <si>
    <t>CA Rare Fruit Growers Schol.</t>
  </si>
  <si>
    <t>SF2466</t>
  </si>
  <si>
    <t>SF2467</t>
  </si>
  <si>
    <t>Kathy Adams Family Award</t>
  </si>
  <si>
    <t>SF2469</t>
  </si>
  <si>
    <t>Emergency Relief Fund Award</t>
  </si>
  <si>
    <t>LOCL</t>
  </si>
  <si>
    <t>SF2472</t>
  </si>
  <si>
    <t>Juan &amp; Carmen Miner Family Sch</t>
  </si>
  <si>
    <t>SF2473</t>
  </si>
  <si>
    <t>Intl. Schol for STEM Majors</t>
  </si>
  <si>
    <t>SF2474</t>
  </si>
  <si>
    <t>Nancy Shrier Award</t>
  </si>
  <si>
    <t>SF2475</t>
  </si>
  <si>
    <t>Whitten Language Arts Award</t>
  </si>
  <si>
    <t>SF2476</t>
  </si>
  <si>
    <t>John Thacker Award</t>
  </si>
  <si>
    <t>SF2478</t>
  </si>
  <si>
    <t>Mayhood &amp; Sunset Rotary Schol</t>
  </si>
  <si>
    <t>SF2479</t>
  </si>
  <si>
    <t>Yasukawa Workforce Schol.</t>
  </si>
  <si>
    <t>SF2482</t>
  </si>
  <si>
    <t>Foothill Karen Druker Schol</t>
  </si>
  <si>
    <t>SF2487</t>
  </si>
  <si>
    <t>Dr. Konnilyn Feig Memorial</t>
  </si>
  <si>
    <t>SF3117</t>
  </si>
  <si>
    <t>Clara Abbott Foundation</t>
  </si>
  <si>
    <t>SF2111</t>
  </si>
  <si>
    <t>FHDA Retirees Association Schp</t>
  </si>
  <si>
    <t>SF2228</t>
  </si>
  <si>
    <t>Susan Bouchez Memorial</t>
  </si>
  <si>
    <t>SF2229</t>
  </si>
  <si>
    <t>Lillian Chuck Scholarship</t>
  </si>
  <si>
    <t>SF2230</t>
  </si>
  <si>
    <t>Prip Memorial-Merit</t>
  </si>
  <si>
    <t>SF2231</t>
  </si>
  <si>
    <t>Prip Memorial-Ostacle</t>
  </si>
  <si>
    <t>SF2232</t>
  </si>
  <si>
    <t>Science Learning Institute</t>
  </si>
  <si>
    <t>SF2233</t>
  </si>
  <si>
    <t>Jason Whitten Memorial</t>
  </si>
  <si>
    <t>SF3001</t>
  </si>
  <si>
    <t>Outside Agency Scholarships</t>
  </si>
  <si>
    <t>SF3100</t>
  </si>
  <si>
    <t>El Camino Hospital Auxiliary</t>
  </si>
  <si>
    <t>SF3103</t>
  </si>
  <si>
    <t>Kiwanis Club of Los Altos</t>
  </si>
  <si>
    <t>SF3104</t>
  </si>
  <si>
    <t>Los Altos Rotary</t>
  </si>
  <si>
    <t>SF3106</t>
  </si>
  <si>
    <t>Palo Alto Rotary</t>
  </si>
  <si>
    <t>SF3109</t>
  </si>
  <si>
    <t>Silicon Valley Foundation</t>
  </si>
  <si>
    <t>SF3116</t>
  </si>
  <si>
    <t>Menlo Park Rotary Club Scholar</t>
  </si>
  <si>
    <t>SF3118</t>
  </si>
  <si>
    <t>Golden State Scholarshare</t>
  </si>
  <si>
    <t>SF3120</t>
  </si>
  <si>
    <t>Dudley Vehmeyer Brown Sch AG</t>
  </si>
  <si>
    <t>SF3121</t>
  </si>
  <si>
    <t>Kiwanis Club of Mt. View Schol</t>
  </si>
  <si>
    <t>Federal Work Study FH</t>
  </si>
  <si>
    <t>BOG/Fee Waiver</t>
  </si>
  <si>
    <t xml:space="preserve">The following list includes awards not included in the preliminary figures for the reporting academic year. If you believe the award should have been included (students received funds for the award during the year), please check the FHDA Detail Code to MIS FA crosswalk to make sure the information in this table is correct (detail codes and amount to be reported, offered or paid). Be aware that, excluding tuition fee waivers, all awards must be on either the schedule (offered amount to be reported) or disbursement awards tables/tabs for financial aid data in Banner.  </t>
  </si>
  <si>
    <t>California Community Colleges Chancellor's Office</t>
  </si>
  <si>
    <t>Financial Aid Summary Report</t>
  </si>
  <si>
    <t>Annual 2019-2020</t>
  </si>
  <si>
    <t>Annual 2020-2021</t>
  </si>
  <si>
    <t>Percent Change</t>
  </si>
  <si>
    <t>Student Count</t>
  </si>
  <si>
    <t>Award Count</t>
  </si>
  <si>
    <t>Aid Amount</t>
  </si>
  <si>
    <t>Foothill CCD Total</t>
  </si>
  <si>
    <t>Foothill Total</t>
  </si>
  <si>
    <t>California College Promise Grant Total</t>
  </si>
  <si>
    <t>California College Promise - Method A-1 based on TANF recipient status</t>
  </si>
  <si>
    <t>California College Promise - Method A-2 based on SSI recipient status</t>
  </si>
  <si>
    <t>California College Promise - Method B based on income standards</t>
  </si>
  <si>
    <t>California College Promise - Method C based on financial need</t>
  </si>
  <si>
    <t>California College Promise - Method D based on Homeless Youth determination</t>
  </si>
  <si>
    <t>Fee Waiver – Dependent of (children) deceased or disabled Veteran</t>
  </si>
  <si>
    <t>Grants Total</t>
  </si>
  <si>
    <t>Loans Total</t>
  </si>
  <si>
    <t>Other loan: non-institutional source</t>
  </si>
  <si>
    <t>Scholarship Total</t>
  </si>
  <si>
    <t>Scholarship: non-institutional source</t>
  </si>
  <si>
    <t>Scholarship: Osher Scholarship</t>
  </si>
  <si>
    <t>Work Study Total</t>
  </si>
  <si>
    <t>Federal Work Study (FWS) (Federal share)</t>
  </si>
  <si>
    <t>Report Run Date As Of : 10/19/2021 8:41:28 AM</t>
  </si>
  <si>
    <t>Submission, October 18:</t>
  </si>
  <si>
    <t>- 3 Students with EOPS award deleted for missing application/dependency status in Banner.</t>
  </si>
  <si>
    <t>- To address excessive CCPG waivers of zero amount, which violated MIS quality check: zero amount awards for codes 'FBGC', 'FPA1', and 'FPA2' were deleted from the report.</t>
  </si>
  <si>
    <t>Uploaded to Banner on October 16 (does not include check for reg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</si>
</sst>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0\)"/>
    <numFmt numFmtId="167" formatCode="[$$-409]#,##0;\([$$-409]#,##0\);[$$-409]#,##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sz val="11"/>
      <color rgb="FFFF0000"/>
      <name val="Calibri"/>
      <family val="2"/>
      <scheme val="minor"/>
    </font>
    <font>
      <sz val="11"/>
      <name val="Calibri"/>
      <family val="2"/>
      <scheme val="minor"/>
    </font>
    <font>
      <sz val="11"/>
      <color theme="5"/>
      <name val="Calibri"/>
      <family val="2"/>
      <scheme val="minor"/>
    </font>
    <font>
      <b/>
      <sz val="11"/>
      <color rgb="FFFF0000"/>
      <name val="Calibri"/>
      <family val="2"/>
      <scheme val="minor"/>
    </font>
    <font>
      <sz val="9.75"/>
      <color rgb="FF000000"/>
      <name val="Times New Roman"/>
      <family val="2"/>
    </font>
    <font>
      <sz val="8.25"/>
      <color rgb="FF000000"/>
      <name val="Tahoma"/>
      <family val="2"/>
    </font>
    <font>
      <b/>
      <sz val="8.25"/>
      <color rgb="FF000000"/>
      <name val="Tahoma"/>
      <family val="2"/>
    </font>
  </fonts>
  <fills count="13">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6"/>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2"/>
        <bgColor indexed="64"/>
      </patternFill>
    </fill>
    <fill>
      <patternFill patternType="solid">
        <fgColor theme="4" tint="0.79998168889431442"/>
        <bgColor indexed="64"/>
      </patternFill>
    </fill>
    <fill>
      <patternFill patternType="solid">
        <fgColor rgb="FFF0F0F0"/>
      </patternFill>
    </fill>
    <fill>
      <patternFill patternType="solid">
        <fgColor theme="9" tint="0.79998168889431442"/>
        <bgColor indexed="64"/>
      </patternFill>
    </fill>
    <fill>
      <patternFill patternType="solid">
        <fgColor rgb="FFFFFFFF"/>
      </patternFill>
    </fill>
    <fill>
      <patternFill patternType="solid">
        <fgColor theme="3" tint="0.79998168889431442"/>
        <bgColor indexed="64"/>
      </patternFill>
    </fill>
  </fills>
  <borders count="14">
    <border>
      <left/>
      <right/>
      <top/>
      <bottom/>
      <diagonal/>
    </border>
    <border>
      <left/>
      <right/>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rgb="FFA0A0A0"/>
      </right>
      <top style="thin">
        <color indexed="64"/>
      </top>
      <bottom style="thin">
        <color rgb="FFA0A0A0"/>
      </bottom>
      <diagonal/>
    </border>
    <border>
      <left style="thin">
        <color rgb="FFA0A0A0"/>
      </left>
      <right style="thin">
        <color rgb="FFA0A0A0"/>
      </right>
      <top style="thin">
        <color indexed="64"/>
      </top>
      <bottom style="thin">
        <color rgb="FFA0A0A0"/>
      </bottom>
      <diagonal/>
    </border>
    <border>
      <left style="thin">
        <color rgb="FFA0A0A0"/>
      </left>
      <right/>
      <top style="thin">
        <color indexed="64"/>
      </top>
      <bottom style="thin">
        <color rgb="FFA0A0A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A0A0A0"/>
      </right>
      <top style="thin">
        <color rgb="FFA0A0A0"/>
      </top>
      <bottom style="thin">
        <color indexed="64"/>
      </bottom>
      <diagonal/>
    </border>
    <border>
      <left style="thin">
        <color rgb="FFA0A0A0"/>
      </left>
      <right style="thin">
        <color rgb="FFA0A0A0"/>
      </right>
      <top style="thin">
        <color rgb="FFA0A0A0"/>
      </top>
      <bottom style="thin">
        <color indexed="64"/>
      </bottom>
      <diagonal/>
    </border>
    <border>
      <left style="thin">
        <color rgb="FFA0A0A0"/>
      </left>
      <right style="thin">
        <color indexed="64"/>
      </right>
      <top style="thin">
        <color rgb="FFA0A0A0"/>
      </top>
      <bottom style="thin">
        <color indexed="64"/>
      </bottom>
      <diagonal/>
    </border>
    <border>
      <left style="thin">
        <color rgb="FFA0A0A0"/>
      </left>
      <right style="thin">
        <color rgb="FFA0A0A0"/>
      </right>
      <top style="thin">
        <color rgb="FFA0A0A0"/>
      </top>
      <bottom style="thin">
        <color rgb="FFA0A0A0"/>
      </bottom>
      <diagonal/>
    </border>
    <border>
      <left style="thin">
        <color rgb="FFA0A0A0"/>
      </left>
      <right style="thin">
        <color rgb="FFA0A0A0"/>
      </right>
      <top/>
      <bottom style="thin">
        <color rgb="FFA0A0A0"/>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59">
    <xf numFmtId="0" fontId="0" fillId="0" borderId="0" xfId="0"/>
    <xf numFmtId="164" fontId="0" fillId="0" borderId="0" xfId="1" applyNumberFormat="1" applyFont="1"/>
    <xf numFmtId="164" fontId="0" fillId="0" borderId="0" xfId="0" applyNumberFormat="1"/>
    <xf numFmtId="9" fontId="0" fillId="0" borderId="0" xfId="3" applyFont="1"/>
    <xf numFmtId="0" fontId="2" fillId="0" borderId="0" xfId="0" applyFont="1"/>
    <xf numFmtId="165" fontId="0" fillId="0" borderId="0" xfId="2" applyNumberFormat="1" applyFont="1"/>
    <xf numFmtId="165" fontId="0" fillId="0" borderId="0" xfId="0" applyNumberFormat="1"/>
    <xf numFmtId="0" fontId="0" fillId="0" borderId="1" xfId="0" applyBorder="1"/>
    <xf numFmtId="164" fontId="0" fillId="0" borderId="1" xfId="0" applyNumberFormat="1" applyBorder="1"/>
    <xf numFmtId="9" fontId="0" fillId="0" borderId="1" xfId="3" applyFont="1" applyBorder="1"/>
    <xf numFmtId="0" fontId="2" fillId="0" borderId="0" xfId="0" applyFont="1" applyFill="1" applyAlignment="1">
      <alignment horizontal="center" wrapText="1"/>
    </xf>
    <xf numFmtId="0" fontId="2" fillId="0" borderId="0" xfId="0" applyFont="1" applyAlignment="1">
      <alignment horizontal="center" vertical="center"/>
    </xf>
    <xf numFmtId="166" fontId="2" fillId="0" borderId="0" xfId="1" applyNumberFormat="1" applyFont="1" applyAlignment="1">
      <alignment horizontal="center" vertical="center"/>
    </xf>
    <xf numFmtId="15" fontId="2" fillId="0" borderId="0" xfId="0" applyNumberFormat="1" applyFont="1" applyAlignment="1">
      <alignment horizontal="center" vertical="center"/>
    </xf>
    <xf numFmtId="0" fontId="0" fillId="0" borderId="0" xfId="0" applyAlignment="1">
      <alignment wrapText="1"/>
    </xf>
    <xf numFmtId="0" fontId="2" fillId="0" borderId="3" xfId="0" applyFont="1" applyBorder="1"/>
    <xf numFmtId="0" fontId="2" fillId="0" borderId="3" xfId="0" applyFont="1" applyBorder="1" applyAlignment="1">
      <alignment horizontal="center" vertical="center"/>
    </xf>
    <xf numFmtId="166" fontId="2" fillId="0" borderId="3" xfId="1" applyNumberFormat="1" applyFont="1" applyBorder="1" applyAlignment="1">
      <alignment horizontal="center" vertical="center"/>
    </xf>
    <xf numFmtId="15" fontId="2" fillId="0" borderId="3" xfId="0" applyNumberFormat="1" applyFont="1" applyBorder="1" applyAlignment="1">
      <alignment horizontal="center" vertical="center"/>
    </xf>
    <xf numFmtId="0" fontId="2" fillId="0" borderId="3" xfId="0" applyFont="1" applyFill="1" applyBorder="1" applyAlignment="1">
      <alignment wrapText="1"/>
    </xf>
    <xf numFmtId="0" fontId="2" fillId="0" borderId="2" xfId="0" applyFont="1" applyBorder="1"/>
    <xf numFmtId="0" fontId="0" fillId="0" borderId="0" xfId="0" applyFill="1"/>
    <xf numFmtId="0" fontId="2" fillId="0" borderId="0" xfId="0" applyFont="1" applyBorder="1" applyAlignment="1">
      <alignment horizontal="center" vertical="center"/>
    </xf>
    <xf numFmtId="166" fontId="2" fillId="0" borderId="0" xfId="1" applyNumberFormat="1" applyFont="1" applyBorder="1" applyAlignment="1">
      <alignment horizontal="center" vertical="center"/>
    </xf>
    <xf numFmtId="15" fontId="2" fillId="0" borderId="0" xfId="0" applyNumberFormat="1" applyFont="1" applyBorder="1" applyAlignment="1">
      <alignment horizontal="center" vertical="center"/>
    </xf>
    <xf numFmtId="0" fontId="0" fillId="0" borderId="0" xfId="0" applyAlignment="1">
      <alignment horizontal="left" indent="1"/>
    </xf>
    <xf numFmtId="0" fontId="0" fillId="0" borderId="3" xfId="0" applyBorder="1" applyAlignment="1">
      <alignment horizontal="left" indent="1"/>
    </xf>
    <xf numFmtId="0" fontId="4" fillId="0" borderId="0" xfId="0" applyFont="1" applyBorder="1"/>
    <xf numFmtId="164" fontId="0" fillId="0" borderId="0" xfId="1" applyNumberFormat="1" applyFont="1" applyBorder="1" applyAlignment="1">
      <alignment horizontal="right" vertical="center"/>
    </xf>
    <xf numFmtId="9" fontId="1" fillId="0" borderId="0" xfId="3" applyFont="1" applyBorder="1" applyAlignment="1">
      <alignment horizontal="right" vertical="center"/>
    </xf>
    <xf numFmtId="164" fontId="1" fillId="0" borderId="3" xfId="1" applyNumberFormat="1" applyFont="1" applyBorder="1" applyAlignment="1">
      <alignment horizontal="right" vertical="center"/>
    </xf>
    <xf numFmtId="164" fontId="0" fillId="0" borderId="3" xfId="1" applyNumberFormat="1" applyFont="1" applyBorder="1" applyAlignment="1">
      <alignment horizontal="right" vertical="center"/>
    </xf>
    <xf numFmtId="9" fontId="1" fillId="0" borderId="3" xfId="3" applyFont="1" applyBorder="1" applyAlignment="1">
      <alignment horizontal="right" vertical="center"/>
    </xf>
    <xf numFmtId="164" fontId="1" fillId="0" borderId="0" xfId="1" applyNumberFormat="1" applyFont="1" applyBorder="1" applyAlignment="1">
      <alignment horizontal="right" vertical="center"/>
    </xf>
    <xf numFmtId="164" fontId="1" fillId="0" borderId="3" xfId="1" applyNumberFormat="1" applyFont="1" applyBorder="1" applyAlignment="1">
      <alignment horizontal="right"/>
    </xf>
    <xf numFmtId="165" fontId="0" fillId="0" borderId="0" xfId="2" applyNumberFormat="1" applyFont="1" applyAlignment="1">
      <alignment horizontal="center" wrapText="1"/>
    </xf>
    <xf numFmtId="49" fontId="2" fillId="0" borderId="3" xfId="0" applyNumberFormat="1" applyFont="1" applyBorder="1" applyAlignment="1">
      <alignment wrapText="1"/>
    </xf>
    <xf numFmtId="0" fontId="2" fillId="0" borderId="3" xfId="0" applyFont="1" applyBorder="1" applyAlignment="1">
      <alignment horizontal="center" wrapText="1"/>
    </xf>
    <xf numFmtId="9" fontId="1" fillId="0" borderId="0" xfId="3" applyFont="1" applyAlignment="1">
      <alignment horizontal="right" wrapText="1"/>
    </xf>
    <xf numFmtId="0" fontId="5" fillId="0" borderId="0" xfId="0" applyFont="1"/>
    <xf numFmtId="49" fontId="2" fillId="0" borderId="3" xfId="1" applyNumberFormat="1" applyFont="1" applyBorder="1" applyAlignment="1">
      <alignment horizontal="center" wrapText="1"/>
    </xf>
    <xf numFmtId="9" fontId="6" fillId="0" borderId="0" xfId="3" applyFont="1" applyAlignment="1">
      <alignment horizontal="right" wrapText="1"/>
    </xf>
    <xf numFmtId="166" fontId="2" fillId="0" borderId="3" xfId="1" applyNumberFormat="1" applyFont="1" applyBorder="1" applyAlignment="1">
      <alignment horizontal="center"/>
    </xf>
    <xf numFmtId="164" fontId="0" fillId="0" borderId="0" xfId="1" applyNumberFormat="1" applyFont="1" applyAlignment="1">
      <alignment horizontal="center" wrapText="1"/>
    </xf>
    <xf numFmtId="164" fontId="1" fillId="0" borderId="0" xfId="1" applyNumberFormat="1" applyFont="1" applyBorder="1" applyAlignment="1">
      <alignment horizontal="left" vertical="top"/>
    </xf>
    <xf numFmtId="164" fontId="0" fillId="0" borderId="0" xfId="1" applyNumberFormat="1" applyFont="1" applyBorder="1" applyAlignment="1">
      <alignment horizontal="left" vertical="top"/>
    </xf>
    <xf numFmtId="164" fontId="7" fillId="0" borderId="0" xfId="1" applyNumberFormat="1" applyFont="1" applyBorder="1" applyAlignment="1">
      <alignment horizontal="left" vertical="top"/>
    </xf>
    <xf numFmtId="0" fontId="0" fillId="0" borderId="0" xfId="0" applyBorder="1" applyAlignment="1">
      <alignment horizontal="left" vertical="top"/>
    </xf>
    <xf numFmtId="0" fontId="0" fillId="0" borderId="0" xfId="0" applyBorder="1" applyAlignment="1"/>
    <xf numFmtId="0" fontId="0" fillId="0" borderId="0" xfId="0" applyFont="1" applyBorder="1" applyAlignment="1"/>
    <xf numFmtId="49" fontId="0" fillId="0" borderId="0" xfId="0" applyNumberFormat="1" applyFont="1" applyBorder="1" applyAlignment="1"/>
    <xf numFmtId="49" fontId="7" fillId="0" borderId="0" xfId="0" applyNumberFormat="1" applyFont="1" applyBorder="1" applyAlignment="1"/>
    <xf numFmtId="165" fontId="0" fillId="0" borderId="0" xfId="2" applyNumberFormat="1" applyFont="1" applyBorder="1" applyAlignment="1"/>
    <xf numFmtId="0" fontId="2" fillId="2" borderId="0" xfId="0" applyFont="1" applyFill="1"/>
    <xf numFmtId="0" fontId="2" fillId="3" borderId="0" xfId="0" applyFont="1" applyFill="1"/>
    <xf numFmtId="0" fontId="0" fillId="3" borderId="0" xfId="0" applyFill="1"/>
    <xf numFmtId="0" fontId="2" fillId="0" borderId="0" xfId="0" applyFont="1" applyFill="1" applyAlignment="1"/>
    <xf numFmtId="3" fontId="0" fillId="0" borderId="0" xfId="0" applyNumberFormat="1"/>
    <xf numFmtId="3" fontId="0" fillId="0" borderId="0" xfId="0" applyNumberFormat="1" applyFill="1"/>
    <xf numFmtId="4" fontId="0" fillId="0" borderId="0" xfId="0" applyNumberFormat="1" applyBorder="1" applyAlignment="1"/>
    <xf numFmtId="3" fontId="0" fillId="0" borderId="0" xfId="0" applyNumberFormat="1" applyBorder="1" applyAlignment="1"/>
    <xf numFmtId="49" fontId="1" fillId="0" borderId="0" xfId="1" applyNumberFormat="1" applyFont="1" applyBorder="1" applyAlignment="1">
      <alignment horizontal="left" vertical="top"/>
    </xf>
    <xf numFmtId="49" fontId="1" fillId="0" borderId="0" xfId="1" applyNumberFormat="1" applyFont="1" applyBorder="1" applyAlignment="1"/>
    <xf numFmtId="49" fontId="0" fillId="0" borderId="0" xfId="1" applyNumberFormat="1" applyFont="1" applyBorder="1" applyAlignment="1">
      <alignment horizontal="left" vertical="top"/>
    </xf>
    <xf numFmtId="49" fontId="1" fillId="0" borderId="0" xfId="1" applyNumberFormat="1" applyFont="1" applyBorder="1" applyAlignment="1">
      <alignment horizontal="left"/>
    </xf>
    <xf numFmtId="49" fontId="0" fillId="0" borderId="0" xfId="1" applyNumberFormat="1" applyFont="1" applyBorder="1" applyAlignment="1">
      <alignment horizontal="left"/>
    </xf>
    <xf numFmtId="164" fontId="1" fillId="0" borderId="0" xfId="1" applyNumberFormat="1" applyFont="1" applyBorder="1" applyAlignment="1">
      <alignment horizontal="left"/>
    </xf>
    <xf numFmtId="164" fontId="0" fillId="0" borderId="0" xfId="1" applyNumberFormat="1" applyFont="1" applyBorder="1" applyAlignment="1">
      <alignment horizontal="left"/>
    </xf>
    <xf numFmtId="164" fontId="7" fillId="0" borderId="0" xfId="1" applyNumberFormat="1" applyFont="1" applyBorder="1" applyAlignment="1">
      <alignment horizontal="left"/>
    </xf>
    <xf numFmtId="165" fontId="0" fillId="0" borderId="0" xfId="2" applyNumberFormat="1" applyFont="1" applyBorder="1" applyAlignment="1">
      <alignment horizontal="left"/>
    </xf>
    <xf numFmtId="0" fontId="0" fillId="0" borderId="0" xfId="0" applyBorder="1" applyAlignment="1">
      <alignment horizontal="left"/>
    </xf>
    <xf numFmtId="165" fontId="6" fillId="0" borderId="0" xfId="1" applyNumberFormat="1" applyFont="1" applyAlignment="1">
      <alignment horizontal="right" wrapText="1"/>
    </xf>
    <xf numFmtId="49" fontId="0" fillId="0" borderId="0" xfId="0" applyNumberFormat="1" applyBorder="1" applyAlignment="1"/>
    <xf numFmtId="164" fontId="0" fillId="0" borderId="0" xfId="1" applyNumberFormat="1" applyFont="1" applyBorder="1" applyAlignment="1"/>
    <xf numFmtId="4" fontId="0" fillId="0" borderId="0" xfId="0" applyNumberFormat="1"/>
    <xf numFmtId="49" fontId="0" fillId="0" borderId="0" xfId="0" applyNumberFormat="1"/>
    <xf numFmtId="3" fontId="0" fillId="0" borderId="0" xfId="0" applyNumberFormat="1" applyAlignment="1">
      <alignment wrapText="1"/>
    </xf>
    <xf numFmtId="0" fontId="0" fillId="0" borderId="0" xfId="0" applyBorder="1" applyAlignment="1">
      <alignment wrapText="1"/>
    </xf>
    <xf numFmtId="0" fontId="0" fillId="0" borderId="0" xfId="0" applyBorder="1"/>
    <xf numFmtId="164" fontId="0" fillId="0" borderId="0" xfId="1" applyNumberFormat="1" applyFont="1" applyBorder="1"/>
    <xf numFmtId="165" fontId="0" fillId="0" borderId="0" xfId="2" applyNumberFormat="1" applyFont="1" applyBorder="1"/>
    <xf numFmtId="0" fontId="0" fillId="2" borderId="0" xfId="0" applyFill="1"/>
    <xf numFmtId="9" fontId="0" fillId="0" borderId="0" xfId="3" applyFont="1" applyBorder="1"/>
    <xf numFmtId="0" fontId="2" fillId="4" borderId="0" xfId="0" applyFont="1" applyFill="1"/>
    <xf numFmtId="0" fontId="2" fillId="6" borderId="0" xfId="0" applyFont="1" applyFill="1"/>
    <xf numFmtId="0" fontId="0" fillId="4" borderId="0" xfId="0" applyFill="1"/>
    <xf numFmtId="49" fontId="2" fillId="4" borderId="0" xfId="0" applyNumberFormat="1" applyFont="1" applyFill="1" applyBorder="1"/>
    <xf numFmtId="0" fontId="0" fillId="0" borderId="0" xfId="0" applyAlignment="1">
      <alignment horizontal="left" vertical="center" wrapText="1"/>
    </xf>
    <xf numFmtId="3" fontId="0" fillId="0" borderId="1" xfId="0" applyNumberFormat="1" applyBorder="1"/>
    <xf numFmtId="0" fontId="0" fillId="7" borderId="0" xfId="0" applyFill="1"/>
    <xf numFmtId="49" fontId="0" fillId="7" borderId="0" xfId="0" applyNumberFormat="1" applyFill="1"/>
    <xf numFmtId="164" fontId="0" fillId="7" borderId="0" xfId="1" applyNumberFormat="1" applyFont="1" applyFill="1"/>
    <xf numFmtId="9" fontId="0" fillId="7" borderId="0" xfId="3" applyFont="1" applyFill="1"/>
    <xf numFmtId="165" fontId="0" fillId="7" borderId="0" xfId="2" applyNumberFormat="1" applyFont="1" applyFill="1"/>
    <xf numFmtId="0" fontId="0" fillId="7" borderId="1" xfId="0" applyFill="1" applyBorder="1"/>
    <xf numFmtId="164" fontId="0" fillId="7" borderId="1" xfId="1" applyNumberFormat="1" applyFont="1" applyFill="1" applyBorder="1"/>
    <xf numFmtId="9" fontId="0" fillId="7" borderId="1" xfId="3" applyFont="1" applyFill="1" applyBorder="1"/>
    <xf numFmtId="165" fontId="0" fillId="7" borderId="1" xfId="2" applyNumberFormat="1" applyFont="1" applyFill="1" applyBorder="1"/>
    <xf numFmtId="0" fontId="5" fillId="0" borderId="0" xfId="0" applyFont="1" applyBorder="1"/>
    <xf numFmtId="49" fontId="5" fillId="0" borderId="0" xfId="0" applyNumberFormat="1" applyFont="1" applyBorder="1" applyAlignment="1"/>
    <xf numFmtId="49" fontId="5" fillId="0" borderId="0" xfId="1" applyNumberFormat="1" applyFont="1" applyBorder="1" applyAlignment="1">
      <alignment horizontal="left" vertical="top"/>
    </xf>
    <xf numFmtId="49" fontId="5" fillId="0" borderId="0" xfId="1" applyNumberFormat="1" applyFont="1" applyBorder="1" applyAlignment="1">
      <alignment horizontal="left"/>
    </xf>
    <xf numFmtId="164" fontId="5" fillId="0" borderId="0" xfId="1" applyNumberFormat="1" applyFont="1" applyBorder="1" applyAlignment="1"/>
    <xf numFmtId="49" fontId="0" fillId="7" borderId="0" xfId="0" applyNumberFormat="1" applyFont="1" applyFill="1" applyBorder="1" applyAlignment="1"/>
    <xf numFmtId="49" fontId="0" fillId="7" borderId="0" xfId="0" applyNumberFormat="1" applyFill="1" applyBorder="1" applyAlignment="1"/>
    <xf numFmtId="164" fontId="0" fillId="7" borderId="0" xfId="1" applyNumberFormat="1" applyFont="1" applyFill="1" applyBorder="1" applyAlignment="1"/>
    <xf numFmtId="165" fontId="0" fillId="7" borderId="0" xfId="2" applyNumberFormat="1" applyFont="1" applyFill="1" applyBorder="1" applyAlignment="1"/>
    <xf numFmtId="165" fontId="6" fillId="7" borderId="0" xfId="1" applyNumberFormat="1" applyFont="1" applyFill="1" applyAlignment="1">
      <alignment horizontal="right" wrapText="1"/>
    </xf>
    <xf numFmtId="9" fontId="6" fillId="7" borderId="0" xfId="3" applyFont="1" applyFill="1" applyAlignment="1">
      <alignment horizontal="right" wrapText="1"/>
    </xf>
    <xf numFmtId="164" fontId="5" fillId="0" borderId="0" xfId="0" applyNumberFormat="1" applyFont="1" applyFill="1"/>
    <xf numFmtId="9" fontId="5" fillId="0" borderId="0" xfId="3" applyFont="1" applyFill="1"/>
    <xf numFmtId="165" fontId="5" fillId="0" borderId="0" xfId="2" applyNumberFormat="1" applyFont="1" applyBorder="1" applyAlignment="1"/>
    <xf numFmtId="165" fontId="5" fillId="0" borderId="0" xfId="1" applyNumberFormat="1" applyFont="1" applyAlignment="1">
      <alignment horizontal="right" wrapText="1"/>
    </xf>
    <xf numFmtId="9" fontId="5" fillId="0" borderId="0" xfId="3" applyFont="1" applyAlignment="1">
      <alignment horizontal="right" wrapText="1"/>
    </xf>
    <xf numFmtId="49" fontId="0" fillId="7" borderId="0" xfId="1" applyNumberFormat="1" applyFont="1" applyFill="1" applyBorder="1" applyAlignment="1">
      <alignment horizontal="left" vertical="top"/>
    </xf>
    <xf numFmtId="49" fontId="0" fillId="7" borderId="0" xfId="1" applyNumberFormat="1" applyFont="1" applyFill="1" applyBorder="1" applyAlignment="1">
      <alignment horizontal="left"/>
    </xf>
    <xf numFmtId="0" fontId="0" fillId="7" borderId="0" xfId="0" applyFill="1" applyBorder="1" applyAlignment="1"/>
    <xf numFmtId="164" fontId="0" fillId="7" borderId="0" xfId="1" applyNumberFormat="1" applyFont="1" applyFill="1" applyAlignment="1">
      <alignment horizontal="center" wrapText="1"/>
    </xf>
    <xf numFmtId="9" fontId="1" fillId="7" borderId="0" xfId="3" applyFont="1" applyFill="1" applyAlignment="1">
      <alignment horizontal="right" wrapText="1"/>
    </xf>
    <xf numFmtId="165" fontId="0" fillId="7" borderId="0" xfId="2" applyNumberFormat="1" applyFont="1" applyFill="1" applyAlignment="1">
      <alignment horizontal="center" wrapText="1"/>
    </xf>
    <xf numFmtId="165" fontId="0" fillId="0" borderId="0" xfId="2" applyNumberFormat="1" applyFont="1" applyBorder="1" applyAlignment="1">
      <alignment horizontal="left" vertical="top"/>
    </xf>
    <xf numFmtId="165" fontId="1" fillId="0" borderId="0" xfId="2" applyNumberFormat="1" applyFont="1" applyBorder="1" applyAlignment="1"/>
    <xf numFmtId="164" fontId="1" fillId="0" borderId="0" xfId="1" applyNumberFormat="1" applyFont="1" applyBorder="1" applyAlignment="1"/>
    <xf numFmtId="0" fontId="2" fillId="7" borderId="0" xfId="0" applyFont="1" applyFill="1"/>
    <xf numFmtId="164" fontId="2" fillId="7" borderId="0" xfId="1" applyNumberFormat="1" applyFont="1" applyFill="1"/>
    <xf numFmtId="9" fontId="2" fillId="7" borderId="0" xfId="3" applyFont="1" applyFill="1"/>
    <xf numFmtId="165" fontId="2" fillId="7" borderId="0" xfId="2" applyNumberFormat="1" applyFont="1" applyFill="1"/>
    <xf numFmtId="49" fontId="2" fillId="0" borderId="0" xfId="0" applyNumberFormat="1" applyFont="1" applyBorder="1" applyAlignment="1">
      <alignment wrapText="1"/>
    </xf>
    <xf numFmtId="166" fontId="2" fillId="0" borderId="0" xfId="1" applyNumberFormat="1" applyFont="1" applyBorder="1" applyAlignment="1">
      <alignment horizontal="center"/>
    </xf>
    <xf numFmtId="0" fontId="0" fillId="7" borderId="0" xfId="0" applyFill="1" applyBorder="1"/>
    <xf numFmtId="49" fontId="0" fillId="7" borderId="0" xfId="0" applyNumberFormat="1" applyFill="1" applyBorder="1"/>
    <xf numFmtId="164" fontId="0" fillId="7" borderId="0" xfId="1" applyNumberFormat="1" applyFont="1" applyFill="1" applyBorder="1"/>
    <xf numFmtId="9" fontId="0" fillId="7" borderId="0" xfId="3" applyFont="1" applyFill="1" applyBorder="1"/>
    <xf numFmtId="165" fontId="0" fillId="7" borderId="0" xfId="2" applyNumberFormat="1" applyFont="1" applyFill="1" applyBorder="1"/>
    <xf numFmtId="0" fontId="0" fillId="0" borderId="0" xfId="0" applyFill="1" applyBorder="1"/>
    <xf numFmtId="49" fontId="0" fillId="0" borderId="0" xfId="0" applyNumberFormat="1" applyFill="1" applyBorder="1"/>
    <xf numFmtId="164" fontId="0" fillId="0" borderId="0" xfId="1" applyNumberFormat="1" applyFont="1" applyFill="1" applyBorder="1"/>
    <xf numFmtId="9" fontId="0" fillId="0" borderId="0" xfId="3" applyFont="1" applyFill="1" applyBorder="1"/>
    <xf numFmtId="165" fontId="0" fillId="0" borderId="0" xfId="2" applyNumberFormat="1" applyFont="1" applyFill="1" applyBorder="1"/>
    <xf numFmtId="0" fontId="0" fillId="0" borderId="3" xfId="0" applyFill="1" applyBorder="1"/>
    <xf numFmtId="49" fontId="0" fillId="0" borderId="3" xfId="0" applyNumberFormat="1" applyFill="1" applyBorder="1"/>
    <xf numFmtId="164" fontId="0" fillId="0" borderId="3" xfId="1" applyNumberFormat="1" applyFont="1" applyFill="1" applyBorder="1"/>
    <xf numFmtId="9" fontId="0" fillId="0" borderId="3" xfId="3" applyFont="1" applyFill="1" applyBorder="1"/>
    <xf numFmtId="165" fontId="0" fillId="0" borderId="3" xfId="2" applyNumberFormat="1" applyFont="1" applyFill="1" applyBorder="1"/>
    <xf numFmtId="49" fontId="6" fillId="0" borderId="0" xfId="0" applyNumberFormat="1" applyFont="1" applyBorder="1" applyAlignment="1"/>
    <xf numFmtId="49" fontId="6" fillId="0" borderId="0" xfId="1" applyNumberFormat="1" applyFont="1" applyBorder="1" applyAlignment="1">
      <alignment horizontal="left" vertical="top"/>
    </xf>
    <xf numFmtId="49" fontId="6" fillId="0" borderId="0" xfId="1" applyNumberFormat="1" applyFont="1" applyBorder="1" applyAlignment="1">
      <alignment horizontal="left"/>
    </xf>
    <xf numFmtId="164" fontId="6" fillId="0" borderId="0" xfId="1" applyNumberFormat="1" applyFont="1" applyBorder="1" applyAlignment="1"/>
    <xf numFmtId="164" fontId="6" fillId="0" borderId="0" xfId="0" applyNumberFormat="1" applyFont="1" applyFill="1"/>
    <xf numFmtId="9" fontId="6" fillId="0" borderId="0" xfId="3" applyFont="1" applyFill="1"/>
    <xf numFmtId="165" fontId="6" fillId="0" borderId="0" xfId="2" applyNumberFormat="1" applyFont="1" applyBorder="1" applyAlignment="1"/>
    <xf numFmtId="49" fontId="6" fillId="7" borderId="0" xfId="0" applyNumberFormat="1" applyFont="1" applyFill="1" applyBorder="1" applyAlignment="1"/>
    <xf numFmtId="49" fontId="6" fillId="7" borderId="0" xfId="1" applyNumberFormat="1" applyFont="1" applyFill="1" applyBorder="1" applyAlignment="1">
      <alignment horizontal="left" vertical="top"/>
    </xf>
    <xf numFmtId="49" fontId="6" fillId="7" borderId="0" xfId="1" applyNumberFormat="1" applyFont="1" applyFill="1" applyBorder="1" applyAlignment="1">
      <alignment horizontal="left"/>
    </xf>
    <xf numFmtId="164" fontId="6" fillId="7" borderId="0" xfId="1" applyNumberFormat="1" applyFont="1" applyFill="1" applyBorder="1" applyAlignment="1"/>
    <xf numFmtId="164" fontId="6" fillId="7" borderId="0" xfId="0" applyNumberFormat="1" applyFont="1" applyFill="1"/>
    <xf numFmtId="9" fontId="6" fillId="7" borderId="0" xfId="3" applyFont="1" applyFill="1"/>
    <xf numFmtId="165" fontId="6" fillId="7" borderId="0" xfId="2" applyNumberFormat="1" applyFont="1" applyFill="1" applyBorder="1" applyAlignment="1"/>
    <xf numFmtId="0" fontId="6" fillId="0" borderId="0" xfId="0" applyFont="1"/>
    <xf numFmtId="0" fontId="5" fillId="0" borderId="0" xfId="0" applyFont="1" applyFill="1"/>
    <xf numFmtId="49" fontId="8" fillId="0" borderId="0" xfId="0" applyNumberFormat="1" applyFont="1" applyBorder="1" applyAlignment="1"/>
    <xf numFmtId="0" fontId="6" fillId="7" borderId="0" xfId="0" applyFont="1" applyFill="1"/>
    <xf numFmtId="3" fontId="6" fillId="7" borderId="0" xfId="0" applyNumberFormat="1" applyFont="1" applyFill="1"/>
    <xf numFmtId="4" fontId="6" fillId="7" borderId="0" xfId="0" applyNumberFormat="1" applyFont="1" applyFill="1"/>
    <xf numFmtId="164" fontId="6" fillId="7" borderId="0" xfId="1" applyNumberFormat="1" applyFont="1" applyFill="1"/>
    <xf numFmtId="164" fontId="6" fillId="0" borderId="0" xfId="1" applyNumberFormat="1" applyFont="1"/>
    <xf numFmtId="9" fontId="6" fillId="0" borderId="0" xfId="3" applyFont="1"/>
    <xf numFmtId="165" fontId="6" fillId="0" borderId="0" xfId="2" applyNumberFormat="1" applyFont="1"/>
    <xf numFmtId="165" fontId="6" fillId="7" borderId="0" xfId="2" applyNumberFormat="1" applyFont="1" applyFill="1"/>
    <xf numFmtId="0" fontId="5" fillId="0" borderId="3" xfId="0" applyFont="1" applyBorder="1"/>
    <xf numFmtId="3" fontId="5" fillId="0" borderId="3" xfId="0" applyNumberFormat="1" applyFont="1" applyBorder="1"/>
    <xf numFmtId="4" fontId="5" fillId="0" borderId="3" xfId="0" applyNumberFormat="1" applyFont="1" applyBorder="1"/>
    <xf numFmtId="9" fontId="5" fillId="0" borderId="3" xfId="3" applyFont="1" applyBorder="1"/>
    <xf numFmtId="165" fontId="5" fillId="0" borderId="3" xfId="2" applyNumberFormat="1" applyFont="1" applyBorder="1"/>
    <xf numFmtId="3" fontId="0" fillId="0" borderId="0" xfId="0" applyNumberFormat="1" applyBorder="1" applyAlignment="1">
      <alignment horizontal="left" vertical="top"/>
    </xf>
    <xf numFmtId="164" fontId="0" fillId="0" borderId="0" xfId="1" applyNumberFormat="1" applyFont="1" applyBorder="1" applyAlignment="1">
      <alignment horizontal="center" wrapText="1"/>
    </xf>
    <xf numFmtId="9" fontId="1" fillId="0" borderId="0" xfId="3" applyFont="1" applyBorder="1" applyAlignment="1">
      <alignment horizontal="right" wrapText="1"/>
    </xf>
    <xf numFmtId="165" fontId="0" fillId="0" borderId="0" xfId="2" applyNumberFormat="1" applyFont="1" applyBorder="1" applyAlignment="1">
      <alignment horizontal="center" wrapText="1"/>
    </xf>
    <xf numFmtId="49" fontId="2" fillId="0" borderId="0" xfId="1" applyNumberFormat="1" applyFont="1" applyBorder="1" applyAlignment="1">
      <alignment horizontal="center" wrapText="1"/>
    </xf>
    <xf numFmtId="165" fontId="0" fillId="7" borderId="0" xfId="0" applyNumberFormat="1" applyFill="1" applyBorder="1"/>
    <xf numFmtId="9" fontId="0" fillId="7" borderId="0" xfId="3" quotePrefix="1" applyFont="1" applyFill="1" applyBorder="1" applyAlignment="1">
      <alignment horizontal="right"/>
    </xf>
    <xf numFmtId="49" fontId="2" fillId="0" borderId="0" xfId="0" applyNumberFormat="1" applyFont="1" applyFill="1" applyBorder="1"/>
    <xf numFmtId="165" fontId="0" fillId="0" borderId="0" xfId="0" applyNumberFormat="1" applyFill="1" applyBorder="1"/>
    <xf numFmtId="9" fontId="0" fillId="0" borderId="0" xfId="3" quotePrefix="1" applyFont="1" applyFill="1" applyBorder="1" applyAlignment="1">
      <alignment horizontal="right"/>
    </xf>
    <xf numFmtId="49" fontId="2" fillId="7" borderId="0" xfId="0" applyNumberFormat="1" applyFont="1" applyFill="1" applyBorder="1" applyAlignment="1"/>
    <xf numFmtId="0" fontId="2" fillId="0" borderId="0" xfId="0" applyFont="1" applyFill="1" applyBorder="1"/>
    <xf numFmtId="164" fontId="2" fillId="0" borderId="0" xfId="1" applyNumberFormat="1" applyFont="1" applyFill="1" applyBorder="1"/>
    <xf numFmtId="9" fontId="2" fillId="0" borderId="0" xfId="3" applyFont="1" applyFill="1" applyBorder="1"/>
    <xf numFmtId="165" fontId="2" fillId="0" borderId="0" xfId="0" applyNumberFormat="1" applyFont="1" applyFill="1" applyBorder="1"/>
    <xf numFmtId="9" fontId="2" fillId="0" borderId="0" xfId="3" quotePrefix="1" applyFont="1" applyFill="1" applyBorder="1" applyAlignment="1">
      <alignment horizontal="right"/>
    </xf>
    <xf numFmtId="164" fontId="3" fillId="7" borderId="0" xfId="1" applyNumberFormat="1" applyFont="1" applyFill="1"/>
    <xf numFmtId="9" fontId="3" fillId="7" borderId="0" xfId="3" applyFont="1" applyFill="1"/>
    <xf numFmtId="165" fontId="2" fillId="7" borderId="0" xfId="0" applyNumberFormat="1" applyFont="1" applyFill="1"/>
    <xf numFmtId="165" fontId="3" fillId="7" borderId="0" xfId="1" applyNumberFormat="1" applyFont="1" applyFill="1" applyAlignment="1">
      <alignment horizontal="right" wrapText="1"/>
    </xf>
    <xf numFmtId="9" fontId="3" fillId="7" borderId="0" xfId="3" applyFont="1" applyFill="1" applyAlignment="1">
      <alignment horizontal="right" wrapText="1"/>
    </xf>
    <xf numFmtId="49" fontId="2" fillId="0" borderId="0" xfId="0" applyNumberFormat="1" applyFont="1"/>
    <xf numFmtId="3" fontId="2" fillId="0" borderId="0" xfId="0" applyNumberFormat="1" applyFont="1"/>
    <xf numFmtId="165" fontId="2" fillId="0" borderId="0" xfId="2" applyNumberFormat="1" applyFont="1"/>
    <xf numFmtId="165" fontId="2" fillId="0" borderId="0" xfId="2" applyNumberFormat="1" applyFont="1" applyFill="1" applyBorder="1"/>
    <xf numFmtId="164" fontId="2" fillId="0" borderId="0" xfId="1" applyNumberFormat="1" applyFont="1"/>
    <xf numFmtId="9" fontId="2" fillId="0" borderId="0" xfId="3" applyFont="1"/>
    <xf numFmtId="49" fontId="2" fillId="7" borderId="0" xfId="1" applyNumberFormat="1" applyFont="1" applyFill="1" applyBorder="1" applyAlignment="1">
      <alignment horizontal="left" vertical="top"/>
    </xf>
    <xf numFmtId="49" fontId="2" fillId="7" borderId="0" xfId="1" applyNumberFormat="1" applyFont="1" applyFill="1" applyBorder="1" applyAlignment="1">
      <alignment horizontal="left"/>
    </xf>
    <xf numFmtId="0" fontId="2" fillId="7" borderId="0" xfId="0" applyFont="1" applyFill="1" applyBorder="1" applyAlignment="1"/>
    <xf numFmtId="164" fontId="2" fillId="7" borderId="0" xfId="1" applyNumberFormat="1" applyFont="1" applyFill="1" applyBorder="1" applyAlignment="1"/>
    <xf numFmtId="164" fontId="2" fillId="7" borderId="0" xfId="1" applyNumberFormat="1" applyFont="1" applyFill="1" applyBorder="1" applyAlignment="1">
      <alignment horizontal="center" wrapText="1"/>
    </xf>
    <xf numFmtId="9" fontId="2" fillId="7" borderId="0" xfId="3" applyFont="1" applyFill="1" applyBorder="1" applyAlignment="1">
      <alignment horizontal="right" wrapText="1"/>
    </xf>
    <xf numFmtId="165" fontId="2" fillId="7" borderId="0" xfId="2" applyNumberFormat="1" applyFont="1" applyFill="1" applyBorder="1" applyAlignment="1"/>
    <xf numFmtId="165" fontId="2" fillId="7" borderId="0" xfId="2" applyNumberFormat="1" applyFont="1" applyFill="1" applyBorder="1" applyAlignment="1">
      <alignment horizontal="center" wrapText="1"/>
    </xf>
    <xf numFmtId="0" fontId="0" fillId="0" borderId="0" xfId="0" applyFont="1"/>
    <xf numFmtId="49" fontId="10" fillId="8" borderId="4" xfId="0" applyNumberFormat="1" applyFont="1" applyFill="1" applyBorder="1" applyAlignment="1" applyProtection="1">
      <alignment horizontal="left" vertical="center" readingOrder="1"/>
    </xf>
    <xf numFmtId="49" fontId="10" fillId="8" borderId="5" xfId="0" applyNumberFormat="1" applyFont="1" applyFill="1" applyBorder="1" applyAlignment="1" applyProtection="1">
      <alignment horizontal="left" vertical="center" readingOrder="1"/>
    </xf>
    <xf numFmtId="49" fontId="10" fillId="9" borderId="5" xfId="0" applyNumberFormat="1" applyFont="1" applyFill="1" applyBorder="1" applyAlignment="1" applyProtection="1">
      <alignment horizontal="left" vertical="center" readingOrder="1"/>
    </xf>
    <xf numFmtId="49" fontId="10" fillId="9" borderId="6" xfId="0" applyNumberFormat="1" applyFont="1" applyFill="1" applyBorder="1" applyAlignment="1" applyProtection="1">
      <alignment horizontal="left" vertical="center" readingOrder="1"/>
    </xf>
    <xf numFmtId="3" fontId="10" fillId="8" borderId="9" xfId="0" applyNumberFormat="1" applyFont="1" applyFill="1" applyBorder="1" applyAlignment="1" applyProtection="1">
      <alignment horizontal="center" vertical="center" readingOrder="1"/>
    </xf>
    <xf numFmtId="3" fontId="10" fillId="8" borderId="10" xfId="0" applyNumberFormat="1" applyFont="1" applyFill="1" applyBorder="1" applyAlignment="1" applyProtection="1">
      <alignment horizontal="center" vertical="center" readingOrder="1"/>
    </xf>
    <xf numFmtId="167" fontId="10" fillId="8" borderId="10" xfId="0" applyNumberFormat="1" applyFont="1" applyFill="1" applyBorder="1" applyAlignment="1" applyProtection="1">
      <alignment horizontal="center" vertical="center" readingOrder="1"/>
    </xf>
    <xf numFmtId="3" fontId="10" fillId="9" borderId="10" xfId="0" applyNumberFormat="1" applyFont="1" applyFill="1" applyBorder="1" applyAlignment="1" applyProtection="1">
      <alignment horizontal="center" vertical="center" readingOrder="1"/>
    </xf>
    <xf numFmtId="167" fontId="10" fillId="9" borderId="10" xfId="0" applyNumberFormat="1" applyFont="1" applyFill="1" applyBorder="1" applyAlignment="1" applyProtection="1">
      <alignment horizontal="center" vertical="center" readingOrder="1"/>
    </xf>
    <xf numFmtId="3" fontId="10" fillId="10" borderId="10" xfId="0" applyNumberFormat="1" applyFont="1" applyFill="1" applyBorder="1" applyAlignment="1" applyProtection="1">
      <alignment horizontal="center" vertical="center" readingOrder="1"/>
    </xf>
    <xf numFmtId="167" fontId="10" fillId="10" borderId="10" xfId="0" applyNumberFormat="1" applyFont="1" applyFill="1" applyBorder="1" applyAlignment="1" applyProtection="1">
      <alignment horizontal="center" vertical="center" readingOrder="1"/>
    </xf>
    <xf numFmtId="167" fontId="10" fillId="10" borderId="11" xfId="0" applyNumberFormat="1" applyFont="1" applyFill="1" applyBorder="1" applyAlignment="1" applyProtection="1">
      <alignment horizontal="center" vertical="center" readingOrder="1"/>
    </xf>
    <xf numFmtId="3" fontId="10" fillId="11" borderId="13" xfId="0" applyNumberFormat="1" applyFont="1" applyFill="1" applyBorder="1" applyAlignment="1" applyProtection="1">
      <alignment horizontal="right" vertical="center" readingOrder="1"/>
    </xf>
    <xf numFmtId="167" fontId="10" fillId="11" borderId="13" xfId="0" applyNumberFormat="1" applyFont="1" applyFill="1" applyBorder="1" applyAlignment="1" applyProtection="1">
      <alignment horizontal="right" vertical="center" readingOrder="1"/>
    </xf>
    <xf numFmtId="164" fontId="10" fillId="11" borderId="13" xfId="1" applyNumberFormat="1" applyFont="1" applyFill="1" applyBorder="1" applyAlignment="1" applyProtection="1">
      <alignment horizontal="right" vertical="center" readingOrder="1"/>
    </xf>
    <xf numFmtId="9" fontId="10" fillId="11" borderId="13" xfId="3" applyFont="1" applyFill="1" applyBorder="1" applyAlignment="1" applyProtection="1">
      <alignment horizontal="right" vertical="center" readingOrder="1"/>
    </xf>
    <xf numFmtId="49" fontId="10" fillId="9" borderId="12" xfId="0" applyNumberFormat="1" applyFont="1" applyFill="1" applyBorder="1" applyAlignment="1" applyProtection="1">
      <alignment horizontal="left" vertical="center" readingOrder="1"/>
    </xf>
    <xf numFmtId="3" fontId="10" fillId="11" borderId="12" xfId="0" applyNumberFormat="1" applyFont="1" applyFill="1" applyBorder="1" applyAlignment="1" applyProtection="1">
      <alignment horizontal="right" vertical="center" readingOrder="1"/>
    </xf>
    <xf numFmtId="167" fontId="10" fillId="11" borderId="12" xfId="0" applyNumberFormat="1" applyFont="1" applyFill="1" applyBorder="1" applyAlignment="1" applyProtection="1">
      <alignment horizontal="right" vertical="center" readingOrder="1"/>
    </xf>
    <xf numFmtId="164" fontId="10" fillId="11" borderId="12" xfId="1" applyNumberFormat="1" applyFont="1" applyFill="1" applyBorder="1" applyAlignment="1" applyProtection="1">
      <alignment horizontal="right" vertical="center" readingOrder="1"/>
    </xf>
    <xf numFmtId="9" fontId="10" fillId="11" borderId="12" xfId="3" applyFont="1" applyFill="1" applyBorder="1" applyAlignment="1" applyProtection="1">
      <alignment horizontal="right" vertical="center" readingOrder="1"/>
    </xf>
    <xf numFmtId="3" fontId="10" fillId="12" borderId="12" xfId="0" applyNumberFormat="1" applyFont="1" applyFill="1" applyBorder="1" applyAlignment="1" applyProtection="1">
      <alignment horizontal="right" vertical="center" readingOrder="1"/>
    </xf>
    <xf numFmtId="167" fontId="10" fillId="12" borderId="12" xfId="0" applyNumberFormat="1" applyFont="1" applyFill="1" applyBorder="1" applyAlignment="1" applyProtection="1">
      <alignment horizontal="right" vertical="center" readingOrder="1"/>
    </xf>
    <xf numFmtId="164" fontId="10" fillId="12" borderId="12" xfId="1" applyNumberFormat="1" applyFont="1" applyFill="1" applyBorder="1" applyAlignment="1" applyProtection="1">
      <alignment horizontal="right" vertical="center" readingOrder="1"/>
    </xf>
    <xf numFmtId="9" fontId="10" fillId="12" borderId="12" xfId="3" applyFont="1" applyFill="1" applyBorder="1" applyAlignment="1" applyProtection="1">
      <alignment horizontal="right" vertical="center" readingOrder="1"/>
    </xf>
    <xf numFmtId="49" fontId="10" fillId="9" borderId="12" xfId="0" applyNumberFormat="1" applyFont="1" applyFill="1" applyBorder="1" applyAlignment="1" applyProtection="1">
      <alignment horizontal="left" vertical="center" wrapText="1" readingOrder="1"/>
    </xf>
    <xf numFmtId="49" fontId="11" fillId="9" borderId="5" xfId="0" applyNumberFormat="1" applyFont="1" applyFill="1" applyBorder="1" applyAlignment="1" applyProtection="1">
      <alignment horizontal="left" vertical="center" readingOrder="1"/>
    </xf>
    <xf numFmtId="3" fontId="11" fillId="9" borderId="10" xfId="0" applyNumberFormat="1" applyFont="1" applyFill="1" applyBorder="1" applyAlignment="1" applyProtection="1">
      <alignment horizontal="center" vertical="center" readingOrder="1"/>
    </xf>
    <xf numFmtId="3" fontId="11" fillId="11" borderId="13" xfId="0" applyNumberFormat="1" applyFont="1" applyFill="1" applyBorder="1" applyAlignment="1" applyProtection="1">
      <alignment horizontal="right" vertical="center" readingOrder="1"/>
    </xf>
    <xf numFmtId="3" fontId="11" fillId="11" borderId="12" xfId="0" applyNumberFormat="1" applyFont="1" applyFill="1" applyBorder="1" applyAlignment="1" applyProtection="1">
      <alignment horizontal="right" vertical="center" readingOrder="1"/>
    </xf>
    <xf numFmtId="3" fontId="11" fillId="12" borderId="12" xfId="0" applyNumberFormat="1" applyFont="1" applyFill="1" applyBorder="1" applyAlignment="1" applyProtection="1">
      <alignment horizontal="right" vertical="center" readingOrder="1"/>
    </xf>
    <xf numFmtId="0" fontId="0" fillId="0" borderId="0" xfId="0" quotePrefix="1"/>
    <xf numFmtId="3" fontId="8" fillId="0" borderId="3" xfId="0" applyNumberFormat="1" applyFont="1" applyBorder="1"/>
    <xf numFmtId="165" fontId="8" fillId="0" borderId="3" xfId="2" applyNumberFormat="1" applyFont="1" applyBorder="1"/>
    <xf numFmtId="0" fontId="2" fillId="3" borderId="0" xfId="0" applyFont="1" applyFill="1" applyAlignment="1">
      <alignment horizontal="center"/>
    </xf>
    <xf numFmtId="0" fontId="2" fillId="4" borderId="3" xfId="0" applyFont="1" applyFill="1" applyBorder="1" applyAlignment="1">
      <alignment horizontal="center" wrapText="1"/>
    </xf>
    <xf numFmtId="0" fontId="2" fillId="3" borderId="3" xfId="0" applyFont="1" applyFill="1" applyBorder="1" applyAlignment="1">
      <alignment horizontal="center" wrapText="1"/>
    </xf>
    <xf numFmtId="0" fontId="2" fillId="4" borderId="0" xfId="0" applyFont="1" applyFill="1" applyAlignment="1">
      <alignment horizontal="center"/>
    </xf>
    <xf numFmtId="0" fontId="2" fillId="5" borderId="0" xfId="0" applyFont="1" applyFill="1" applyAlignment="1">
      <alignment horizontal="center"/>
    </xf>
    <xf numFmtId="0" fontId="0" fillId="0" borderId="0" xfId="0" applyAlignment="1">
      <alignment horizontal="left" vertical="center" wrapText="1"/>
    </xf>
    <xf numFmtId="49" fontId="10" fillId="9" borderId="12" xfId="0" applyNumberFormat="1" applyFont="1" applyFill="1" applyBorder="1" applyAlignment="1" applyProtection="1">
      <alignment horizontal="left" vertical="center" readingOrder="1"/>
    </xf>
    <xf numFmtId="0" fontId="9" fillId="0" borderId="0" xfId="0" applyNumberFormat="1" applyFont="1" applyAlignment="1" applyProtection="1">
      <alignment horizontal="left" vertical="top" wrapText="1" readingOrder="1"/>
    </xf>
    <xf numFmtId="49" fontId="11" fillId="9" borderId="12" xfId="0" applyNumberFormat="1" applyFont="1" applyFill="1" applyBorder="1" applyAlignment="1" applyProtection="1">
      <alignment horizontal="left" vertical="center" readingOrder="1"/>
    </xf>
    <xf numFmtId="49" fontId="10" fillId="12" borderId="12" xfId="0" applyNumberFormat="1" applyFont="1" applyFill="1" applyBorder="1" applyAlignment="1" applyProtection="1">
      <alignment horizontal="left" vertical="center" readingOrder="1"/>
    </xf>
    <xf numFmtId="49" fontId="10" fillId="10" borderId="7" xfId="0" applyNumberFormat="1" applyFont="1" applyFill="1" applyBorder="1" applyAlignment="1" applyProtection="1">
      <alignment horizontal="center" vertical="center" readingOrder="1"/>
    </xf>
    <xf numFmtId="49" fontId="10" fillId="10" borderId="8" xfId="0" applyNumberFormat="1" applyFont="1" applyFill="1" applyBorder="1" applyAlignment="1" applyProtection="1">
      <alignment horizontal="center" vertical="center" readingOrder="1"/>
    </xf>
    <xf numFmtId="9" fontId="11" fillId="11" borderId="13" xfId="3" applyFont="1" applyFill="1" applyBorder="1" applyAlignment="1" applyProtection="1">
      <alignment horizontal="right" vertical="center" readingOrder="1"/>
    </xf>
    <xf numFmtId="9" fontId="11" fillId="11" borderId="12" xfId="3" applyFont="1" applyFill="1" applyBorder="1" applyAlignment="1" applyProtection="1">
      <alignment horizontal="right" vertical="center" readingOrder="1"/>
    </xf>
    <xf numFmtId="9" fontId="11" fillId="12" borderId="12" xfId="3" applyFont="1" applyFill="1" applyBorder="1" applyAlignment="1" applyProtection="1">
      <alignment horizontal="right" vertical="center" readingOrder="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2:R57"/>
  <sheetViews>
    <sheetView topLeftCell="A27" workbookViewId="0">
      <selection activeCell="F16" sqref="F16"/>
    </sheetView>
  </sheetViews>
  <sheetFormatPr defaultRowHeight="14.5" x14ac:dyDescent="0.35"/>
  <cols>
    <col min="1" max="1" width="26.81640625" customWidth="1"/>
    <col min="2" max="2" width="15.7265625" customWidth="1"/>
    <col min="3" max="3" width="11.6328125" customWidth="1"/>
    <col min="4" max="4" width="13.7265625" customWidth="1"/>
    <col min="5" max="5" width="11.08984375" customWidth="1"/>
    <col min="6" max="8" width="12.453125" customWidth="1"/>
    <col min="9" max="9" width="11.453125" customWidth="1"/>
    <col min="10" max="10" width="15.26953125" bestFit="1" customWidth="1"/>
    <col min="13" max="13" width="11.54296875" bestFit="1" customWidth="1"/>
    <col min="14" max="14" width="10.54296875" bestFit="1" customWidth="1"/>
    <col min="15" max="16" width="14.26953125" bestFit="1" customWidth="1"/>
  </cols>
  <sheetData>
    <row r="2" spans="1:10" x14ac:dyDescent="0.35">
      <c r="A2" s="84" t="s">
        <v>118</v>
      </c>
      <c r="B2" s="84"/>
      <c r="C2" s="84"/>
    </row>
    <row r="3" spans="1:10" x14ac:dyDescent="0.35">
      <c r="H3" s="57"/>
      <c r="I3" s="57"/>
    </row>
    <row r="4" spans="1:10" x14ac:dyDescent="0.35">
      <c r="A4" s="4" t="s">
        <v>85</v>
      </c>
      <c r="H4" s="57"/>
      <c r="I4" s="57"/>
    </row>
    <row r="5" spans="1:10" x14ac:dyDescent="0.35">
      <c r="A5" s="4" t="s">
        <v>93</v>
      </c>
      <c r="H5" s="57"/>
      <c r="I5" s="57"/>
      <c r="J5" s="5"/>
    </row>
    <row r="6" spans="1:10" x14ac:dyDescent="0.35">
      <c r="A6" s="19"/>
      <c r="B6" s="245" t="s">
        <v>3</v>
      </c>
      <c r="C6" s="245"/>
      <c r="D6" s="246" t="s">
        <v>99</v>
      </c>
      <c r="E6" s="246"/>
      <c r="F6" s="10"/>
      <c r="J6" s="5"/>
    </row>
    <row r="7" spans="1:10" x14ac:dyDescent="0.35">
      <c r="A7" s="15" t="s">
        <v>16</v>
      </c>
      <c r="B7" s="17" t="s">
        <v>107</v>
      </c>
      <c r="C7" s="17" t="s">
        <v>119</v>
      </c>
      <c r="D7" s="18" t="s">
        <v>14</v>
      </c>
      <c r="E7" s="16" t="s">
        <v>15</v>
      </c>
      <c r="J7" s="5"/>
    </row>
    <row r="8" spans="1:10" x14ac:dyDescent="0.35">
      <c r="A8" t="s">
        <v>1</v>
      </c>
      <c r="B8" s="57">
        <v>32445</v>
      </c>
      <c r="C8" s="57">
        <v>29432</v>
      </c>
      <c r="D8" s="2">
        <f>C8-B8</f>
        <v>-3013</v>
      </c>
      <c r="E8" s="3">
        <f>D8/B8</f>
        <v>-9.286484820465403E-2</v>
      </c>
      <c r="J8" s="5"/>
    </row>
    <row r="9" spans="1:10" ht="15" thickBot="1" x14ac:dyDescent="0.4">
      <c r="A9" s="7" t="s">
        <v>0</v>
      </c>
      <c r="B9" s="88">
        <v>28375</v>
      </c>
      <c r="C9" s="88">
        <v>29636</v>
      </c>
      <c r="D9" s="8">
        <f>C9-B9</f>
        <v>1261</v>
      </c>
      <c r="E9" s="9">
        <f>D9/B9</f>
        <v>4.444052863436123E-2</v>
      </c>
      <c r="F9" s="3"/>
      <c r="J9" s="5"/>
    </row>
    <row r="10" spans="1:10" ht="15" thickTop="1" x14ac:dyDescent="0.35">
      <c r="A10" t="s">
        <v>108</v>
      </c>
      <c r="B10" s="57">
        <v>57661</v>
      </c>
      <c r="C10" s="57">
        <v>55777</v>
      </c>
      <c r="D10" s="2">
        <f>C10-B10</f>
        <v>-1884</v>
      </c>
      <c r="E10" s="3">
        <f>D10/B10</f>
        <v>-3.26737309446593E-2</v>
      </c>
      <c r="J10" s="5"/>
    </row>
    <row r="11" spans="1:10" x14ac:dyDescent="0.35">
      <c r="A11" s="4" t="s">
        <v>4</v>
      </c>
      <c r="J11" s="5"/>
    </row>
    <row r="12" spans="1:10" x14ac:dyDescent="0.35">
      <c r="A12" t="s">
        <v>110</v>
      </c>
      <c r="J12" s="5"/>
    </row>
    <row r="13" spans="1:10" x14ac:dyDescent="0.35">
      <c r="A13" s="4" t="s">
        <v>120</v>
      </c>
      <c r="J13" s="5"/>
    </row>
    <row r="14" spans="1:10" x14ac:dyDescent="0.35">
      <c r="B14" s="2"/>
      <c r="C14" s="2"/>
      <c r="J14" s="5"/>
    </row>
    <row r="15" spans="1:10" x14ac:dyDescent="0.35">
      <c r="J15" s="5"/>
    </row>
    <row r="16" spans="1:10" x14ac:dyDescent="0.35">
      <c r="A16" s="4" t="s">
        <v>86</v>
      </c>
      <c r="J16" s="5"/>
    </row>
    <row r="17" spans="1:18" x14ac:dyDescent="0.35">
      <c r="A17" s="4" t="s">
        <v>98</v>
      </c>
      <c r="J17" s="5"/>
      <c r="K17" s="57"/>
    </row>
    <row r="18" spans="1:18" ht="15" customHeight="1" x14ac:dyDescent="0.35">
      <c r="A18" s="19"/>
      <c r="B18" s="245" t="s">
        <v>3</v>
      </c>
      <c r="C18" s="245"/>
      <c r="D18" s="246" t="s">
        <v>99</v>
      </c>
      <c r="E18" s="246"/>
      <c r="G18" s="21"/>
      <c r="H18" s="21"/>
      <c r="I18" s="21"/>
      <c r="J18" s="58"/>
      <c r="K18" s="57"/>
    </row>
    <row r="19" spans="1:18" x14ac:dyDescent="0.35">
      <c r="A19" s="20" t="s">
        <v>87</v>
      </c>
      <c r="B19" s="17" t="s">
        <v>107</v>
      </c>
      <c r="C19" s="17" t="s">
        <v>119</v>
      </c>
      <c r="D19" s="18" t="s">
        <v>14</v>
      </c>
      <c r="E19" s="16" t="s">
        <v>15</v>
      </c>
      <c r="G19" s="21"/>
      <c r="H19" s="21"/>
      <c r="I19" s="21"/>
      <c r="J19" s="58"/>
      <c r="K19" s="57"/>
      <c r="R19" s="6"/>
    </row>
    <row r="20" spans="1:18" x14ac:dyDescent="0.35">
      <c r="A20" s="27" t="s">
        <v>1</v>
      </c>
      <c r="B20" s="22"/>
      <c r="C20" s="23"/>
      <c r="D20" s="24"/>
      <c r="E20" s="22"/>
      <c r="G20" s="58"/>
      <c r="H20" s="58"/>
      <c r="I20" s="58"/>
      <c r="J20" s="58"/>
      <c r="K20" s="57"/>
    </row>
    <row r="21" spans="1:18" x14ac:dyDescent="0.35">
      <c r="A21" s="25" t="s">
        <v>88</v>
      </c>
      <c r="B21" s="58">
        <v>30431</v>
      </c>
      <c r="C21" s="57">
        <v>27761</v>
      </c>
      <c r="D21" s="28">
        <f>C21-B21</f>
        <v>-2670</v>
      </c>
      <c r="E21" s="29">
        <f>D21/B21</f>
        <v>-8.7739476192041005E-2</v>
      </c>
      <c r="G21" s="2"/>
      <c r="H21" s="2"/>
    </row>
    <row r="22" spans="1:18" x14ac:dyDescent="0.35">
      <c r="A22" s="26" t="s">
        <v>89</v>
      </c>
      <c r="B22" s="30">
        <v>2014</v>
      </c>
      <c r="C22" s="30">
        <v>1671</v>
      </c>
      <c r="D22" s="31">
        <f>C22-B22</f>
        <v>-343</v>
      </c>
      <c r="E22" s="32">
        <f>D22/B22</f>
        <v>-0.17030784508440913</v>
      </c>
      <c r="L22" s="6"/>
    </row>
    <row r="23" spans="1:18" x14ac:dyDescent="0.35">
      <c r="A23" s="27" t="s">
        <v>0</v>
      </c>
      <c r="B23" s="28"/>
      <c r="C23" s="33"/>
      <c r="D23" s="28"/>
      <c r="E23" s="29"/>
      <c r="G23" s="57"/>
      <c r="I23" s="2"/>
    </row>
    <row r="24" spans="1:18" x14ac:dyDescent="0.35">
      <c r="A24" s="25" t="s">
        <v>88</v>
      </c>
      <c r="B24" s="58">
        <v>28318</v>
      </c>
      <c r="C24" s="57">
        <v>29546</v>
      </c>
      <c r="D24" s="28">
        <f>C24-B24</f>
        <v>1228</v>
      </c>
      <c r="E24" s="29">
        <f>D24/B24</f>
        <v>4.3364644395790665E-2</v>
      </c>
      <c r="G24" s="1"/>
      <c r="H24" s="1"/>
      <c r="I24" s="1"/>
      <c r="J24" s="1"/>
    </row>
    <row r="25" spans="1:18" x14ac:dyDescent="0.35">
      <c r="A25" s="26" t="s">
        <v>89</v>
      </c>
      <c r="B25" s="34">
        <f>B9-B24</f>
        <v>57</v>
      </c>
      <c r="C25" s="34">
        <f>C9-C24</f>
        <v>90</v>
      </c>
      <c r="D25" s="31">
        <f>C25-B25</f>
        <v>33</v>
      </c>
      <c r="E25" s="32">
        <f>D25/B25</f>
        <v>0.57894736842105265</v>
      </c>
      <c r="G25" s="1"/>
      <c r="H25" s="1"/>
      <c r="I25" s="1"/>
      <c r="J25" s="1"/>
    </row>
    <row r="26" spans="1:18" x14ac:dyDescent="0.35">
      <c r="B26" s="11"/>
      <c r="C26" s="12"/>
      <c r="D26" s="13"/>
      <c r="E26" s="11"/>
      <c r="H26" s="2"/>
      <c r="J26" s="2"/>
    </row>
    <row r="27" spans="1:18" x14ac:dyDescent="0.35">
      <c r="A27" s="4" t="s">
        <v>4</v>
      </c>
      <c r="B27" s="2"/>
      <c r="C27" s="2"/>
      <c r="J27" s="5"/>
    </row>
    <row r="28" spans="1:18" x14ac:dyDescent="0.35">
      <c r="A28" t="s">
        <v>90</v>
      </c>
      <c r="J28" s="5"/>
    </row>
    <row r="29" spans="1:18" x14ac:dyDescent="0.35">
      <c r="A29" t="s">
        <v>109</v>
      </c>
      <c r="J29" s="5"/>
    </row>
    <row r="30" spans="1:18" x14ac:dyDescent="0.35">
      <c r="A30" s="4" t="s">
        <v>120</v>
      </c>
      <c r="J30" s="6"/>
    </row>
    <row r="33" spans="1:16" x14ac:dyDescent="0.35">
      <c r="N33" s="1"/>
      <c r="O33" s="1"/>
      <c r="P33" s="1"/>
    </row>
    <row r="34" spans="1:16" x14ac:dyDescent="0.35">
      <c r="A34" s="4" t="s">
        <v>92</v>
      </c>
      <c r="M34" s="5"/>
      <c r="N34" s="1"/>
      <c r="O34" s="1"/>
      <c r="P34" s="1"/>
    </row>
    <row r="35" spans="1:16" x14ac:dyDescent="0.35">
      <c r="A35" s="4" t="s">
        <v>184</v>
      </c>
      <c r="M35" s="5"/>
      <c r="N35" s="1"/>
      <c r="O35" s="1"/>
      <c r="P35" s="1"/>
    </row>
    <row r="36" spans="1:16" x14ac:dyDescent="0.35">
      <c r="B36" s="247" t="s">
        <v>20</v>
      </c>
      <c r="C36" s="247"/>
      <c r="D36" s="247"/>
      <c r="E36" s="247"/>
      <c r="F36" s="244" t="s">
        <v>22</v>
      </c>
      <c r="G36" s="244"/>
      <c r="H36" s="244"/>
      <c r="I36" s="244"/>
      <c r="N36" s="1"/>
      <c r="O36" s="1"/>
      <c r="P36" s="1"/>
    </row>
    <row r="37" spans="1:16" ht="29" x14ac:dyDescent="0.35">
      <c r="A37" s="15" t="s">
        <v>91</v>
      </c>
      <c r="B37" s="17" t="s">
        <v>107</v>
      </c>
      <c r="C37" s="17" t="s">
        <v>119</v>
      </c>
      <c r="D37" s="37" t="s">
        <v>13</v>
      </c>
      <c r="E37" s="37" t="s">
        <v>21</v>
      </c>
      <c r="F37" s="17" t="s">
        <v>107</v>
      </c>
      <c r="G37" s="17" t="s">
        <v>119</v>
      </c>
      <c r="H37" s="37" t="s">
        <v>13</v>
      </c>
      <c r="I37" s="37" t="s">
        <v>21</v>
      </c>
      <c r="N37" s="1"/>
      <c r="O37" s="1"/>
      <c r="P37" s="1"/>
    </row>
    <row r="38" spans="1:16" x14ac:dyDescent="0.35">
      <c r="A38" t="s">
        <v>445</v>
      </c>
      <c r="B38" s="1">
        <v>5048</v>
      </c>
      <c r="C38" s="1">
        <v>5191</v>
      </c>
      <c r="D38" s="1">
        <f>C38-B38</f>
        <v>143</v>
      </c>
      <c r="E38" s="3">
        <f>D38/B38</f>
        <v>2.8328050713153724E-2</v>
      </c>
      <c r="F38" s="5">
        <v>3826994.3</v>
      </c>
      <c r="G38" s="5">
        <v>3975982.5</v>
      </c>
      <c r="H38" s="5">
        <f>G38-F38</f>
        <v>148988.20000000019</v>
      </c>
      <c r="I38" s="3">
        <f>H38/F38</f>
        <v>3.8930865405260778E-2</v>
      </c>
    </row>
    <row r="39" spans="1:16" x14ac:dyDescent="0.35">
      <c r="A39" s="89" t="s">
        <v>47</v>
      </c>
      <c r="B39" s="91">
        <v>3340</v>
      </c>
      <c r="C39" s="91">
        <v>2820</v>
      </c>
      <c r="D39" s="91">
        <f t="shared" ref="D39:D43" si="0">C39-B39</f>
        <v>-520</v>
      </c>
      <c r="E39" s="92">
        <f t="shared" ref="E39:E43" si="1">D39/B39</f>
        <v>-0.15568862275449102</v>
      </c>
      <c r="F39" s="93">
        <v>8330561.3600000003</v>
      </c>
      <c r="G39" s="93">
        <v>8280933.1100000003</v>
      </c>
      <c r="H39" s="93">
        <f t="shared" ref="H39:H43" si="2">G39-F39</f>
        <v>-49628.25</v>
      </c>
      <c r="I39" s="92">
        <f t="shared" ref="I39:I43" si="3">H39/F39</f>
        <v>-5.9573716410390859E-3</v>
      </c>
    </row>
    <row r="40" spans="1:16" x14ac:dyDescent="0.35">
      <c r="A40" t="s">
        <v>49</v>
      </c>
      <c r="B40" s="1">
        <v>403</v>
      </c>
      <c r="C40" s="1">
        <v>311</v>
      </c>
      <c r="D40" s="1">
        <f t="shared" si="0"/>
        <v>-92</v>
      </c>
      <c r="E40" s="3">
        <f t="shared" si="1"/>
        <v>-0.22828784119106699</v>
      </c>
      <c r="F40" s="5">
        <v>2643233</v>
      </c>
      <c r="G40" s="5">
        <v>2102792</v>
      </c>
      <c r="H40" s="5">
        <f t="shared" si="2"/>
        <v>-540441</v>
      </c>
      <c r="I40" s="3">
        <f t="shared" si="3"/>
        <v>-0.20446211136135181</v>
      </c>
    </row>
    <row r="41" spans="1:16" x14ac:dyDescent="0.35">
      <c r="A41" s="89" t="s">
        <v>79</v>
      </c>
      <c r="B41" s="91">
        <v>768</v>
      </c>
      <c r="C41" s="91">
        <v>415</v>
      </c>
      <c r="D41" s="91">
        <f t="shared" si="0"/>
        <v>-353</v>
      </c>
      <c r="E41" s="92">
        <f t="shared" si="1"/>
        <v>-0.45963541666666669</v>
      </c>
      <c r="F41" s="93">
        <v>632648.51</v>
      </c>
      <c r="G41" s="93">
        <v>514894.24</v>
      </c>
      <c r="H41" s="93">
        <f t="shared" si="2"/>
        <v>-117754.27000000002</v>
      </c>
      <c r="I41" s="92">
        <f t="shared" si="3"/>
        <v>-0.18612905608518704</v>
      </c>
      <c r="M41" s="57"/>
      <c r="N41" s="74"/>
    </row>
    <row r="42" spans="1:16" x14ac:dyDescent="0.35">
      <c r="A42" t="s">
        <v>80</v>
      </c>
      <c r="B42" s="1">
        <v>43</v>
      </c>
      <c r="C42" s="1">
        <v>37</v>
      </c>
      <c r="D42" s="1">
        <f t="shared" si="0"/>
        <v>-6</v>
      </c>
      <c r="E42" s="3">
        <f t="shared" si="1"/>
        <v>-0.13953488372093023</v>
      </c>
      <c r="F42" s="5">
        <v>166978.25</v>
      </c>
      <c r="G42" s="5">
        <v>141019.88</v>
      </c>
      <c r="H42" s="5">
        <f t="shared" si="2"/>
        <v>-25958.369999999995</v>
      </c>
      <c r="I42" s="3">
        <f t="shared" si="3"/>
        <v>-0.15545958829967374</v>
      </c>
    </row>
    <row r="43" spans="1:16" x14ac:dyDescent="0.35">
      <c r="A43" s="123"/>
      <c r="B43" s="124">
        <v>6065</v>
      </c>
      <c r="C43" s="124">
        <v>6245</v>
      </c>
      <c r="D43" s="124">
        <f t="shared" si="0"/>
        <v>180</v>
      </c>
      <c r="E43" s="125">
        <f t="shared" si="1"/>
        <v>2.967848309975268E-2</v>
      </c>
      <c r="F43" s="126">
        <v>15600415.42</v>
      </c>
      <c r="G43" s="126">
        <v>15015621.73</v>
      </c>
      <c r="H43" s="126">
        <f t="shared" si="2"/>
        <v>-584793.68999999948</v>
      </c>
      <c r="I43" s="125">
        <f t="shared" si="3"/>
        <v>-3.7485776772987978E-2</v>
      </c>
    </row>
    <row r="44" spans="1:16" x14ac:dyDescent="0.35">
      <c r="B44" s="1"/>
      <c r="C44" s="1"/>
      <c r="D44" s="1"/>
      <c r="E44" s="3"/>
      <c r="H44" s="6"/>
      <c r="I44" s="3"/>
    </row>
    <row r="45" spans="1:16" x14ac:dyDescent="0.35">
      <c r="F45" s="5"/>
      <c r="G45" s="5"/>
    </row>
    <row r="46" spans="1:16" x14ac:dyDescent="0.35">
      <c r="B46" s="57"/>
      <c r="C46" s="57"/>
      <c r="D46" s="74"/>
      <c r="E46" s="74"/>
      <c r="F46" s="74"/>
    </row>
    <row r="47" spans="1:16" x14ac:dyDescent="0.35">
      <c r="B47" s="57"/>
      <c r="C47" s="57"/>
      <c r="D47" s="74"/>
      <c r="E47" s="74"/>
      <c r="F47" s="57"/>
    </row>
    <row r="48" spans="1:16" x14ac:dyDescent="0.35">
      <c r="C48" s="57"/>
      <c r="D48" s="57"/>
      <c r="E48" s="57"/>
      <c r="F48" s="57"/>
    </row>
    <row r="49" spans="1:6" x14ac:dyDescent="0.35">
      <c r="B49" s="57"/>
      <c r="C49" s="57"/>
      <c r="D49" s="57"/>
      <c r="E49" s="57"/>
      <c r="F49" s="57"/>
    </row>
    <row r="50" spans="1:6" x14ac:dyDescent="0.35">
      <c r="C50" s="57"/>
      <c r="D50" s="57"/>
      <c r="E50" s="57"/>
      <c r="F50" s="57"/>
    </row>
    <row r="51" spans="1:6" x14ac:dyDescent="0.35">
      <c r="A51" s="50"/>
      <c r="B51" s="50"/>
      <c r="C51" s="50"/>
      <c r="D51" s="63"/>
      <c r="E51" s="57"/>
      <c r="F51" s="57"/>
    </row>
    <row r="52" spans="1:6" x14ac:dyDescent="0.35">
      <c r="A52" s="50"/>
      <c r="B52" s="61"/>
      <c r="C52" s="61"/>
      <c r="D52" s="63"/>
      <c r="E52" s="57"/>
      <c r="F52" s="57"/>
    </row>
    <row r="53" spans="1:6" x14ac:dyDescent="0.35">
      <c r="A53" s="50"/>
      <c r="B53" s="62"/>
      <c r="C53" s="62"/>
      <c r="D53" s="62"/>
      <c r="E53" s="74"/>
      <c r="F53" s="74"/>
    </row>
    <row r="56" spans="1:6" x14ac:dyDescent="0.35">
      <c r="D56" s="74"/>
    </row>
    <row r="57" spans="1:6" x14ac:dyDescent="0.35">
      <c r="D57" s="57"/>
    </row>
  </sheetData>
  <sortState ref="A5:E11">
    <sortCondition ref="E5:E11"/>
  </sortState>
  <mergeCells count="6">
    <mergeCell ref="F36:I36"/>
    <mergeCell ref="B6:C6"/>
    <mergeCell ref="D6:E6"/>
    <mergeCell ref="B18:C18"/>
    <mergeCell ref="D18:E18"/>
    <mergeCell ref="B36:E36"/>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2:M32"/>
  <sheetViews>
    <sheetView topLeftCell="F18" workbookViewId="0">
      <selection activeCell="G12" sqref="G12"/>
    </sheetView>
  </sheetViews>
  <sheetFormatPr defaultRowHeight="14.5" x14ac:dyDescent="0.35"/>
  <cols>
    <col min="1" max="1" width="10.7265625" customWidth="1"/>
    <col min="2" max="2" width="6.90625" customWidth="1"/>
    <col min="3" max="3" width="50.453125" bestFit="1" customWidth="1"/>
    <col min="4" max="4" width="10.6328125" hidden="1" customWidth="1"/>
    <col min="5" max="5" width="22.26953125" hidden="1" customWidth="1"/>
    <col min="6" max="7" width="13.453125" customWidth="1"/>
    <col min="8" max="8" width="12" customWidth="1"/>
    <col min="9" max="13" width="13.453125" customWidth="1"/>
    <col min="14" max="14" width="17.54296875" customWidth="1"/>
    <col min="15" max="15" width="13.81640625" customWidth="1"/>
    <col min="16" max="16" width="11" customWidth="1"/>
    <col min="24" max="27" width="14.26953125" bestFit="1" customWidth="1"/>
  </cols>
  <sheetData>
    <row r="2" spans="1:13" x14ac:dyDescent="0.35">
      <c r="A2" s="4" t="s">
        <v>100</v>
      </c>
    </row>
    <row r="3" spans="1:13" x14ac:dyDescent="0.35">
      <c r="A3" t="s">
        <v>106</v>
      </c>
    </row>
    <row r="4" spans="1:13" x14ac:dyDescent="0.35">
      <c r="A4" t="s">
        <v>105</v>
      </c>
    </row>
    <row r="5" spans="1:13" x14ac:dyDescent="0.35">
      <c r="A5" t="s">
        <v>104</v>
      </c>
    </row>
    <row r="6" spans="1:13" x14ac:dyDescent="0.35">
      <c r="A6" t="s">
        <v>115</v>
      </c>
    </row>
    <row r="7" spans="1:13" x14ac:dyDescent="0.35">
      <c r="A7" s="4" t="s">
        <v>120</v>
      </c>
      <c r="B7" s="4"/>
    </row>
    <row r="9" spans="1:13" s="21" customFormat="1" ht="41.25" customHeight="1" x14ac:dyDescent="0.35">
      <c r="A9" s="83" t="s">
        <v>97</v>
      </c>
      <c r="B9" s="85"/>
      <c r="C9" s="85"/>
      <c r="D9" s="85"/>
      <c r="E9" s="85"/>
      <c r="F9" s="85"/>
      <c r="G9" s="85"/>
      <c r="H9" s="85"/>
      <c r="I9" s="85"/>
      <c r="J9" s="85"/>
      <c r="K9" s="85"/>
      <c r="L9" s="85"/>
      <c r="M9" s="85"/>
    </row>
    <row r="10" spans="1:13" x14ac:dyDescent="0.35">
      <c r="A10" s="54" t="s">
        <v>43</v>
      </c>
      <c r="B10" s="55"/>
      <c r="C10" s="55"/>
      <c r="D10" s="55"/>
      <c r="E10" s="55"/>
      <c r="F10" s="248" t="s">
        <v>20</v>
      </c>
      <c r="G10" s="248"/>
      <c r="H10" s="248"/>
      <c r="I10" s="248"/>
      <c r="J10" s="244" t="s">
        <v>22</v>
      </c>
      <c r="K10" s="244"/>
      <c r="L10" s="244"/>
      <c r="M10" s="244"/>
    </row>
    <row r="11" spans="1:13" s="14" customFormat="1" ht="43.5" x14ac:dyDescent="0.35">
      <c r="A11" s="36" t="s">
        <v>2</v>
      </c>
      <c r="B11" s="36" t="s">
        <v>17</v>
      </c>
      <c r="C11" s="36" t="s">
        <v>48</v>
      </c>
      <c r="D11" s="36" t="s">
        <v>18</v>
      </c>
      <c r="E11" s="36" t="s">
        <v>19</v>
      </c>
      <c r="F11" s="42" t="s">
        <v>107</v>
      </c>
      <c r="G11" s="42" t="s">
        <v>119</v>
      </c>
      <c r="H11" s="37" t="s">
        <v>13</v>
      </c>
      <c r="I11" s="37" t="s">
        <v>21</v>
      </c>
      <c r="J11" s="42" t="s">
        <v>107</v>
      </c>
      <c r="K11" s="42" t="s">
        <v>119</v>
      </c>
      <c r="L11" s="37" t="s">
        <v>13</v>
      </c>
      <c r="M11" s="37" t="s">
        <v>21</v>
      </c>
    </row>
    <row r="12" spans="1:13" x14ac:dyDescent="0.35">
      <c r="A12" s="134" t="s">
        <v>1</v>
      </c>
      <c r="B12" s="134" t="s">
        <v>124</v>
      </c>
      <c r="C12" s="134" t="s">
        <v>125</v>
      </c>
      <c r="D12" s="135" t="s">
        <v>185</v>
      </c>
      <c r="E12" s="134" t="s">
        <v>186</v>
      </c>
      <c r="F12" s="136">
        <v>0</v>
      </c>
      <c r="G12" s="136">
        <v>1</v>
      </c>
      <c r="H12" s="136">
        <f>G12-F12</f>
        <v>1</v>
      </c>
      <c r="I12" s="137"/>
      <c r="J12" s="138">
        <v>0</v>
      </c>
      <c r="K12" s="138">
        <v>62</v>
      </c>
      <c r="L12" s="138">
        <f>K12-J12</f>
        <v>62</v>
      </c>
      <c r="M12" s="137"/>
    </row>
    <row r="13" spans="1:13" x14ac:dyDescent="0.35">
      <c r="A13" s="89" t="s">
        <v>1</v>
      </c>
      <c r="B13" s="89" t="s">
        <v>124</v>
      </c>
      <c r="C13" s="89" t="s">
        <v>125</v>
      </c>
      <c r="D13" s="90" t="s">
        <v>187</v>
      </c>
      <c r="E13" s="89" t="s">
        <v>188</v>
      </c>
      <c r="F13" s="91">
        <v>1</v>
      </c>
      <c r="G13" s="91">
        <v>1</v>
      </c>
      <c r="H13" s="91">
        <f t="shared" ref="H13:H26" si="0">G13-F13</f>
        <v>0</v>
      </c>
      <c r="I13" s="92">
        <f t="shared" ref="I13:I26" si="1">H13/F13</f>
        <v>0</v>
      </c>
      <c r="J13" s="93">
        <v>434</v>
      </c>
      <c r="K13" s="93">
        <v>124</v>
      </c>
      <c r="L13" s="133">
        <f t="shared" ref="L13:L26" si="2">K13-J13</f>
        <v>-310</v>
      </c>
      <c r="M13" s="132">
        <f t="shared" ref="M13:M26" si="3">L13/J13</f>
        <v>-0.7142857142857143</v>
      </c>
    </row>
    <row r="14" spans="1:13" x14ac:dyDescent="0.35">
      <c r="A14" s="134" t="s">
        <v>1</v>
      </c>
      <c r="B14" s="134" t="s">
        <v>126</v>
      </c>
      <c r="C14" s="134" t="s">
        <v>127</v>
      </c>
      <c r="D14" s="135" t="s">
        <v>189</v>
      </c>
      <c r="E14" s="134" t="s">
        <v>190</v>
      </c>
      <c r="F14" s="136">
        <v>1</v>
      </c>
      <c r="G14" s="136">
        <v>3</v>
      </c>
      <c r="H14" s="136">
        <f t="shared" si="0"/>
        <v>2</v>
      </c>
      <c r="I14" s="137">
        <f t="shared" si="1"/>
        <v>2</v>
      </c>
      <c r="J14" s="138">
        <v>465</v>
      </c>
      <c r="K14" s="138">
        <v>1798</v>
      </c>
      <c r="L14" s="138">
        <f t="shared" si="2"/>
        <v>1333</v>
      </c>
      <c r="M14" s="137">
        <f t="shared" si="3"/>
        <v>2.8666666666666667</v>
      </c>
    </row>
    <row r="15" spans="1:13" x14ac:dyDescent="0.35">
      <c r="A15" s="89" t="s">
        <v>1</v>
      </c>
      <c r="B15" s="89" t="s">
        <v>132</v>
      </c>
      <c r="C15" s="89" t="s">
        <v>133</v>
      </c>
      <c r="D15" s="90" t="s">
        <v>191</v>
      </c>
      <c r="E15" s="89" t="s">
        <v>192</v>
      </c>
      <c r="F15" s="91">
        <v>562</v>
      </c>
      <c r="G15" s="91">
        <v>418</v>
      </c>
      <c r="H15" s="91">
        <f t="shared" si="0"/>
        <v>-144</v>
      </c>
      <c r="I15" s="92">
        <f t="shared" si="1"/>
        <v>-0.25622775800711745</v>
      </c>
      <c r="J15" s="93">
        <v>327809.5</v>
      </c>
      <c r="K15" s="93">
        <v>239072</v>
      </c>
      <c r="L15" s="133">
        <f t="shared" si="2"/>
        <v>-88737.5</v>
      </c>
      <c r="M15" s="132">
        <f t="shared" si="3"/>
        <v>-0.2706983781739089</v>
      </c>
    </row>
    <row r="16" spans="1:13" x14ac:dyDescent="0.35">
      <c r="A16" s="134" t="s">
        <v>1</v>
      </c>
      <c r="B16" s="134" t="s">
        <v>132</v>
      </c>
      <c r="C16" s="134" t="s">
        <v>133</v>
      </c>
      <c r="D16" s="135" t="s">
        <v>193</v>
      </c>
      <c r="E16" s="134" t="s">
        <v>194</v>
      </c>
      <c r="F16" s="136">
        <v>9</v>
      </c>
      <c r="G16" s="136">
        <v>11</v>
      </c>
      <c r="H16" s="136">
        <f t="shared" si="0"/>
        <v>2</v>
      </c>
      <c r="I16" s="137">
        <f t="shared" si="1"/>
        <v>0.22222222222222221</v>
      </c>
      <c r="J16" s="138">
        <v>4200.5</v>
      </c>
      <c r="K16" s="138">
        <v>6153.5</v>
      </c>
      <c r="L16" s="138">
        <f t="shared" si="2"/>
        <v>1953</v>
      </c>
      <c r="M16" s="137">
        <f t="shared" si="3"/>
        <v>0.46494464944649444</v>
      </c>
    </row>
    <row r="17" spans="1:13" x14ac:dyDescent="0.35">
      <c r="A17" s="89" t="s">
        <v>1</v>
      </c>
      <c r="B17" s="89" t="s">
        <v>132</v>
      </c>
      <c r="C17" s="89" t="s">
        <v>131</v>
      </c>
      <c r="D17" s="90" t="s">
        <v>195</v>
      </c>
      <c r="E17" s="89" t="s">
        <v>196</v>
      </c>
      <c r="F17" s="91">
        <v>47</v>
      </c>
      <c r="G17" s="91">
        <v>0</v>
      </c>
      <c r="H17" s="91">
        <f t="shared" si="0"/>
        <v>-47</v>
      </c>
      <c r="I17" s="92">
        <f t="shared" si="1"/>
        <v>-1</v>
      </c>
      <c r="J17" s="93">
        <v>809.4</v>
      </c>
      <c r="K17" s="93">
        <v>0</v>
      </c>
      <c r="L17" s="133">
        <f t="shared" si="2"/>
        <v>-809.4</v>
      </c>
      <c r="M17" s="132">
        <f t="shared" si="3"/>
        <v>-1</v>
      </c>
    </row>
    <row r="18" spans="1:13" x14ac:dyDescent="0.35">
      <c r="A18" s="134" t="s">
        <v>1</v>
      </c>
      <c r="B18" s="134" t="s">
        <v>132</v>
      </c>
      <c r="C18" s="134" t="s">
        <v>133</v>
      </c>
      <c r="D18" s="135" t="s">
        <v>197</v>
      </c>
      <c r="E18" s="134" t="s">
        <v>198</v>
      </c>
      <c r="F18" s="136">
        <v>0</v>
      </c>
      <c r="G18" s="136">
        <v>1</v>
      </c>
      <c r="H18" s="136">
        <f t="shared" si="0"/>
        <v>1</v>
      </c>
      <c r="I18" s="137"/>
      <c r="J18" s="138">
        <v>0</v>
      </c>
      <c r="K18" s="138">
        <v>124</v>
      </c>
      <c r="L18" s="138">
        <f t="shared" si="2"/>
        <v>124</v>
      </c>
      <c r="M18" s="137"/>
    </row>
    <row r="19" spans="1:13" x14ac:dyDescent="0.35">
      <c r="A19" s="89" t="s">
        <v>1</v>
      </c>
      <c r="B19" s="89" t="s">
        <v>134</v>
      </c>
      <c r="C19" s="89" t="s">
        <v>135</v>
      </c>
      <c r="D19" s="90" t="s">
        <v>199</v>
      </c>
      <c r="E19" s="89" t="s">
        <v>200</v>
      </c>
      <c r="F19" s="91">
        <v>4074</v>
      </c>
      <c r="G19" s="91">
        <v>3995</v>
      </c>
      <c r="H19" s="91">
        <f t="shared" si="0"/>
        <v>-79</v>
      </c>
      <c r="I19" s="92">
        <f t="shared" si="1"/>
        <v>-1.9391261659302897E-2</v>
      </c>
      <c r="J19" s="93">
        <v>2906234.5</v>
      </c>
      <c r="K19" s="93">
        <v>2845195.5</v>
      </c>
      <c r="L19" s="133">
        <f t="shared" si="2"/>
        <v>-61039</v>
      </c>
      <c r="M19" s="132">
        <f t="shared" si="3"/>
        <v>-2.1002778681486301E-2</v>
      </c>
    </row>
    <row r="20" spans="1:13" x14ac:dyDescent="0.35">
      <c r="A20" s="134" t="s">
        <v>1</v>
      </c>
      <c r="B20" s="134" t="s">
        <v>134</v>
      </c>
      <c r="C20" s="134" t="s">
        <v>131</v>
      </c>
      <c r="D20" s="135" t="s">
        <v>195</v>
      </c>
      <c r="E20" s="134" t="s">
        <v>196</v>
      </c>
      <c r="F20" s="136">
        <v>305</v>
      </c>
      <c r="G20" s="136">
        <v>0</v>
      </c>
      <c r="H20" s="136">
        <f t="shared" si="0"/>
        <v>-305</v>
      </c>
      <c r="I20" s="137">
        <f t="shared" si="1"/>
        <v>-1</v>
      </c>
      <c r="J20" s="138">
        <v>5385.9</v>
      </c>
      <c r="K20" s="138">
        <v>0</v>
      </c>
      <c r="L20" s="138">
        <f t="shared" si="2"/>
        <v>-5385.9</v>
      </c>
      <c r="M20" s="137">
        <f t="shared" si="3"/>
        <v>-1</v>
      </c>
    </row>
    <row r="21" spans="1:13" x14ac:dyDescent="0.35">
      <c r="A21" s="89" t="s">
        <v>1</v>
      </c>
      <c r="B21" s="89" t="s">
        <v>147</v>
      </c>
      <c r="C21" s="89" t="s">
        <v>148</v>
      </c>
      <c r="D21" s="90" t="s">
        <v>201</v>
      </c>
      <c r="E21" s="89" t="s">
        <v>202</v>
      </c>
      <c r="F21" s="91">
        <v>0</v>
      </c>
      <c r="G21" s="91">
        <v>2</v>
      </c>
      <c r="H21" s="91">
        <f t="shared" si="0"/>
        <v>2</v>
      </c>
      <c r="I21" s="92"/>
      <c r="J21" s="93">
        <v>0</v>
      </c>
      <c r="K21" s="93">
        <v>728.5</v>
      </c>
      <c r="L21" s="133">
        <f t="shared" si="2"/>
        <v>728.5</v>
      </c>
      <c r="M21" s="132"/>
    </row>
    <row r="22" spans="1:13" x14ac:dyDescent="0.35">
      <c r="A22" s="134" t="s">
        <v>1</v>
      </c>
      <c r="B22" s="134" t="s">
        <v>136</v>
      </c>
      <c r="C22" s="134" t="s">
        <v>137</v>
      </c>
      <c r="D22" s="135" t="s">
        <v>203</v>
      </c>
      <c r="E22" s="134" t="s">
        <v>204</v>
      </c>
      <c r="F22" s="136">
        <v>936</v>
      </c>
      <c r="G22" s="136">
        <v>1559</v>
      </c>
      <c r="H22" s="136">
        <f t="shared" si="0"/>
        <v>623</v>
      </c>
      <c r="I22" s="137">
        <f t="shared" si="1"/>
        <v>0.66559829059829057</v>
      </c>
      <c r="J22" s="138">
        <v>45189</v>
      </c>
      <c r="K22" s="138">
        <v>74953.25</v>
      </c>
      <c r="L22" s="138">
        <f t="shared" si="2"/>
        <v>29764.25</v>
      </c>
      <c r="M22" s="137">
        <f t="shared" si="3"/>
        <v>0.65866139989820527</v>
      </c>
    </row>
    <row r="23" spans="1:13" x14ac:dyDescent="0.35">
      <c r="A23" s="89" t="s">
        <v>1</v>
      </c>
      <c r="B23" s="89" t="s">
        <v>136</v>
      </c>
      <c r="C23" s="89" t="s">
        <v>137</v>
      </c>
      <c r="D23" s="90" t="s">
        <v>205</v>
      </c>
      <c r="E23" s="89" t="s">
        <v>204</v>
      </c>
      <c r="F23" s="91">
        <v>918</v>
      </c>
      <c r="G23" s="91">
        <v>1549</v>
      </c>
      <c r="H23" s="91">
        <f t="shared" si="0"/>
        <v>631</v>
      </c>
      <c r="I23" s="92">
        <f t="shared" si="1"/>
        <v>0.68736383442265792</v>
      </c>
      <c r="J23" s="93">
        <v>38894.5</v>
      </c>
      <c r="K23" s="93">
        <v>52575.75</v>
      </c>
      <c r="L23" s="133">
        <f t="shared" si="2"/>
        <v>13681.25</v>
      </c>
      <c r="M23" s="132">
        <f t="shared" si="3"/>
        <v>0.35175281852189899</v>
      </c>
    </row>
    <row r="24" spans="1:13" x14ac:dyDescent="0.35">
      <c r="A24" s="134" t="s">
        <v>1</v>
      </c>
      <c r="B24" s="134" t="s">
        <v>136</v>
      </c>
      <c r="C24" s="134" t="s">
        <v>137</v>
      </c>
      <c r="D24" s="135" t="s">
        <v>206</v>
      </c>
      <c r="E24" s="134" t="s">
        <v>207</v>
      </c>
      <c r="F24" s="136">
        <v>521</v>
      </c>
      <c r="G24" s="136">
        <v>829</v>
      </c>
      <c r="H24" s="136">
        <f t="shared" si="0"/>
        <v>308</v>
      </c>
      <c r="I24" s="137">
        <f t="shared" si="1"/>
        <v>0.59117082533589249</v>
      </c>
      <c r="J24" s="138">
        <v>27318</v>
      </c>
      <c r="K24" s="138">
        <v>48136</v>
      </c>
      <c r="L24" s="138">
        <f t="shared" si="2"/>
        <v>20818</v>
      </c>
      <c r="M24" s="137">
        <f t="shared" si="3"/>
        <v>0.76206164433706713</v>
      </c>
    </row>
    <row r="25" spans="1:13" x14ac:dyDescent="0.35">
      <c r="A25" s="89" t="s">
        <v>1</v>
      </c>
      <c r="B25" s="89" t="s">
        <v>136</v>
      </c>
      <c r="C25" s="89" t="s">
        <v>137</v>
      </c>
      <c r="D25" s="90" t="s">
        <v>208</v>
      </c>
      <c r="E25" s="89" t="s">
        <v>207</v>
      </c>
      <c r="F25" s="91">
        <v>537</v>
      </c>
      <c r="G25" s="91">
        <v>831</v>
      </c>
      <c r="H25" s="91">
        <f t="shared" si="0"/>
        <v>294</v>
      </c>
      <c r="I25" s="92">
        <f t="shared" si="1"/>
        <v>0.54748603351955305</v>
      </c>
      <c r="J25" s="93">
        <v>470240.5</v>
      </c>
      <c r="K25" s="93">
        <v>707060</v>
      </c>
      <c r="L25" s="133">
        <f t="shared" si="2"/>
        <v>236819.5</v>
      </c>
      <c r="M25" s="132">
        <f t="shared" si="3"/>
        <v>0.50361357645715332</v>
      </c>
    </row>
    <row r="26" spans="1:13" x14ac:dyDescent="0.35">
      <c r="A26" s="139" t="s">
        <v>1</v>
      </c>
      <c r="B26" s="139" t="s">
        <v>153</v>
      </c>
      <c r="C26" s="139" t="s">
        <v>131</v>
      </c>
      <c r="D26" s="140" t="s">
        <v>195</v>
      </c>
      <c r="E26" s="139" t="s">
        <v>196</v>
      </c>
      <c r="F26" s="141">
        <v>1</v>
      </c>
      <c r="G26" s="141">
        <v>0</v>
      </c>
      <c r="H26" s="141">
        <f t="shared" si="0"/>
        <v>-1</v>
      </c>
      <c r="I26" s="142">
        <f t="shared" si="1"/>
        <v>-1</v>
      </c>
      <c r="J26" s="143">
        <v>13.5</v>
      </c>
      <c r="K26" s="143">
        <v>0</v>
      </c>
      <c r="L26" s="143">
        <f t="shared" si="2"/>
        <v>-13.5</v>
      </c>
      <c r="M26" s="142">
        <f t="shared" si="3"/>
        <v>-1</v>
      </c>
    </row>
    <row r="27" spans="1:13" x14ac:dyDescent="0.35">
      <c r="A27" s="4" t="s">
        <v>23</v>
      </c>
      <c r="B27" s="4"/>
      <c r="C27" s="4"/>
      <c r="D27" s="195"/>
      <c r="E27" s="4"/>
      <c r="F27" s="196">
        <v>5048</v>
      </c>
      <c r="G27" s="196">
        <v>5191</v>
      </c>
      <c r="H27" s="186">
        <f t="shared" ref="H27" si="4">G27-F27</f>
        <v>143</v>
      </c>
      <c r="I27" s="187">
        <f t="shared" ref="I27" si="5">H27/F27</f>
        <v>2.8328050713153724E-2</v>
      </c>
      <c r="J27" s="197">
        <f>SUM(J12:J26)</f>
        <v>3826994.3</v>
      </c>
      <c r="K27" s="197">
        <f>SUM(K12:K26)</f>
        <v>3975982.5</v>
      </c>
      <c r="L27" s="198">
        <f t="shared" ref="L27" si="6">K27-J27</f>
        <v>148988.20000000019</v>
      </c>
      <c r="M27" s="187">
        <f t="shared" ref="M27" si="7">L27/J27</f>
        <v>3.8930865405260778E-2</v>
      </c>
    </row>
    <row r="28" spans="1:13" x14ac:dyDescent="0.35">
      <c r="D28" s="75"/>
    </row>
    <row r="29" spans="1:13" x14ac:dyDescent="0.35">
      <c r="D29" s="75"/>
    </row>
    <row r="30" spans="1:13" x14ac:dyDescent="0.35">
      <c r="D30" s="75"/>
    </row>
    <row r="31" spans="1:13" x14ac:dyDescent="0.35">
      <c r="B31" s="57"/>
      <c r="C31" s="57"/>
      <c r="D31" s="75"/>
      <c r="E31" s="74"/>
      <c r="I31" s="57"/>
    </row>
    <row r="32" spans="1:13" x14ac:dyDescent="0.35">
      <c r="D32" s="75"/>
      <c r="H32" s="74"/>
      <c r="I32" s="57"/>
    </row>
  </sheetData>
  <sortState ref="A12:N29">
    <sortCondition ref="B12:B29"/>
  </sortState>
  <mergeCells count="2">
    <mergeCell ref="F10:I10"/>
    <mergeCell ref="J10:M10"/>
  </mergeCells>
  <pageMargins left="0.7" right="0.7" top="0.75" bottom="0.75" header="0.3" footer="0.3"/>
  <pageSetup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2:S62"/>
  <sheetViews>
    <sheetView topLeftCell="E21" workbookViewId="0">
      <selection activeCell="K36" sqref="K36"/>
    </sheetView>
  </sheetViews>
  <sheetFormatPr defaultRowHeight="14.5" x14ac:dyDescent="0.35"/>
  <cols>
    <col min="3" max="3" width="48" bestFit="1" customWidth="1"/>
    <col min="5" max="5" width="35.36328125" customWidth="1"/>
    <col min="9" max="12" width="10.54296875" customWidth="1"/>
    <col min="13" max="13" width="13.1796875" customWidth="1"/>
    <col min="14" max="14" width="12.453125" customWidth="1"/>
    <col min="15" max="15" width="11.81640625" customWidth="1"/>
    <col min="16" max="16" width="10.54296875" customWidth="1"/>
  </cols>
  <sheetData>
    <row r="2" spans="1:16" x14ac:dyDescent="0.35">
      <c r="A2" s="4" t="s">
        <v>100</v>
      </c>
    </row>
    <row r="3" spans="1:16" x14ac:dyDescent="0.35">
      <c r="A3" t="s">
        <v>106</v>
      </c>
    </row>
    <row r="4" spans="1:16" x14ac:dyDescent="0.35">
      <c r="A4" t="s">
        <v>116</v>
      </c>
    </row>
    <row r="5" spans="1:16" x14ac:dyDescent="0.35">
      <c r="A5" t="s">
        <v>104</v>
      </c>
    </row>
    <row r="6" spans="1:16" x14ac:dyDescent="0.35">
      <c r="A6" t="s">
        <v>115</v>
      </c>
    </row>
    <row r="7" spans="1:16" x14ac:dyDescent="0.35">
      <c r="A7" s="4" t="s">
        <v>120</v>
      </c>
      <c r="B7" s="4"/>
    </row>
    <row r="10" spans="1:16" ht="28.5" customHeight="1" x14ac:dyDescent="0.35">
      <c r="A10" s="86" t="s">
        <v>47</v>
      </c>
      <c r="B10" s="83"/>
      <c r="C10" s="83"/>
      <c r="D10" s="83"/>
      <c r="E10" s="83"/>
      <c r="F10" s="83"/>
      <c r="G10" s="83"/>
      <c r="H10" s="83"/>
      <c r="I10" s="244" t="s">
        <v>20</v>
      </c>
      <c r="J10" s="244"/>
      <c r="K10" s="244"/>
      <c r="L10" s="244"/>
      <c r="M10" s="247" t="s">
        <v>22</v>
      </c>
      <c r="N10" s="247"/>
      <c r="O10" s="247"/>
      <c r="P10" s="247"/>
    </row>
    <row r="11" spans="1:16" ht="58" x14ac:dyDescent="0.35">
      <c r="A11" s="36" t="s">
        <v>2</v>
      </c>
      <c r="B11" s="36" t="s">
        <v>17</v>
      </c>
      <c r="C11" s="36" t="s">
        <v>48</v>
      </c>
      <c r="D11" s="36" t="s">
        <v>18</v>
      </c>
      <c r="E11" s="36" t="s">
        <v>19</v>
      </c>
      <c r="F11" s="36" t="s">
        <v>44</v>
      </c>
      <c r="G11" s="36" t="s">
        <v>45</v>
      </c>
      <c r="H11" s="36" t="s">
        <v>46</v>
      </c>
      <c r="I11" s="42" t="s">
        <v>107</v>
      </c>
      <c r="J11" s="42" t="s">
        <v>119</v>
      </c>
      <c r="K11" s="40" t="s">
        <v>13</v>
      </c>
      <c r="L11" s="40" t="s">
        <v>21</v>
      </c>
      <c r="M11" s="42" t="s">
        <v>107</v>
      </c>
      <c r="N11" s="42" t="s">
        <v>119</v>
      </c>
      <c r="O11" s="40" t="s">
        <v>13</v>
      </c>
      <c r="P11" s="40" t="s">
        <v>21</v>
      </c>
    </row>
    <row r="12" spans="1:16" s="21" customFormat="1" x14ac:dyDescent="0.35">
      <c r="A12" s="144" t="s">
        <v>1</v>
      </c>
      <c r="B12" s="144" t="s">
        <v>24</v>
      </c>
      <c r="C12" s="144" t="s">
        <v>8</v>
      </c>
      <c r="D12" s="145" t="s">
        <v>209</v>
      </c>
      <c r="E12" s="146" t="s">
        <v>8</v>
      </c>
      <c r="F12" s="144" t="s">
        <v>25</v>
      </c>
      <c r="G12" s="144" t="s">
        <v>26</v>
      </c>
      <c r="H12" s="144" t="s">
        <v>27</v>
      </c>
      <c r="I12" s="147">
        <v>260</v>
      </c>
      <c r="J12" s="147">
        <v>208</v>
      </c>
      <c r="K12" s="148">
        <f>J12-I12</f>
        <v>-52</v>
      </c>
      <c r="L12" s="149">
        <f>K12/I12</f>
        <v>-0.2</v>
      </c>
      <c r="M12" s="150">
        <v>495084</v>
      </c>
      <c r="N12" s="150">
        <v>361668</v>
      </c>
      <c r="O12" s="71">
        <f>N12-M12</f>
        <v>-133416</v>
      </c>
      <c r="P12" s="41">
        <f>O12/M12</f>
        <v>-0.26948154252611678</v>
      </c>
    </row>
    <row r="13" spans="1:16" s="21" customFormat="1" x14ac:dyDescent="0.35">
      <c r="A13" s="151" t="s">
        <v>1</v>
      </c>
      <c r="B13" s="151" t="s">
        <v>28</v>
      </c>
      <c r="C13" s="151" t="s">
        <v>9</v>
      </c>
      <c r="D13" s="152" t="s">
        <v>210</v>
      </c>
      <c r="E13" s="153" t="s">
        <v>9</v>
      </c>
      <c r="F13" s="151" t="s">
        <v>25</v>
      </c>
      <c r="G13" s="151" t="s">
        <v>26</v>
      </c>
      <c r="H13" s="151" t="s">
        <v>27</v>
      </c>
      <c r="I13" s="154">
        <v>14</v>
      </c>
      <c r="J13" s="154">
        <v>26</v>
      </c>
      <c r="K13" s="155">
        <f t="shared" ref="K13:K34" si="0">J13-I13</f>
        <v>12</v>
      </c>
      <c r="L13" s="156">
        <f t="shared" ref="L13:L34" si="1">K13/I13</f>
        <v>0.8571428571428571</v>
      </c>
      <c r="M13" s="157">
        <v>23214</v>
      </c>
      <c r="N13" s="157">
        <v>46069</v>
      </c>
      <c r="O13" s="107">
        <f t="shared" ref="O13:O34" si="2">N13-M13</f>
        <v>22855</v>
      </c>
      <c r="P13" s="108">
        <f t="shared" ref="P13:P34" si="3">O13/M13</f>
        <v>0.98453519427931424</v>
      </c>
    </row>
    <row r="14" spans="1:16" s="159" customFormat="1" x14ac:dyDescent="0.35">
      <c r="A14" s="99" t="s">
        <v>1</v>
      </c>
      <c r="B14" s="99" t="s">
        <v>164</v>
      </c>
      <c r="C14" s="160" t="s">
        <v>165</v>
      </c>
      <c r="D14" s="100" t="s">
        <v>211</v>
      </c>
      <c r="E14" s="101" t="s">
        <v>212</v>
      </c>
      <c r="F14" s="99" t="s">
        <v>25</v>
      </c>
      <c r="G14" s="99" t="s">
        <v>26</v>
      </c>
      <c r="H14" s="99" t="s">
        <v>27</v>
      </c>
      <c r="I14" s="102">
        <v>163</v>
      </c>
      <c r="J14" s="102">
        <v>139</v>
      </c>
      <c r="K14" s="109">
        <f t="shared" si="0"/>
        <v>-24</v>
      </c>
      <c r="L14" s="110">
        <f t="shared" si="1"/>
        <v>-0.14723926380368099</v>
      </c>
      <c r="M14" s="111">
        <v>267497</v>
      </c>
      <c r="N14" s="111">
        <v>246782</v>
      </c>
      <c r="O14" s="112">
        <f t="shared" si="2"/>
        <v>-20715</v>
      </c>
      <c r="P14" s="113">
        <f t="shared" si="3"/>
        <v>-7.7440120823784944E-2</v>
      </c>
    </row>
    <row r="15" spans="1:16" s="21" customFormat="1" x14ac:dyDescent="0.35">
      <c r="A15" s="151" t="s">
        <v>1</v>
      </c>
      <c r="B15" s="151" t="s">
        <v>29</v>
      </c>
      <c r="C15" s="151" t="s">
        <v>11</v>
      </c>
      <c r="D15" s="152" t="s">
        <v>213</v>
      </c>
      <c r="E15" s="153" t="s">
        <v>11</v>
      </c>
      <c r="F15" s="151" t="s">
        <v>25</v>
      </c>
      <c r="G15" s="151" t="s">
        <v>26</v>
      </c>
      <c r="H15" s="151" t="s">
        <v>27</v>
      </c>
      <c r="I15" s="154">
        <v>0</v>
      </c>
      <c r="J15" s="154">
        <v>201</v>
      </c>
      <c r="K15" s="155">
        <f t="shared" si="0"/>
        <v>201</v>
      </c>
      <c r="L15" s="156"/>
      <c r="M15" s="157">
        <v>0</v>
      </c>
      <c r="N15" s="157">
        <v>116079</v>
      </c>
      <c r="O15" s="107">
        <f t="shared" si="2"/>
        <v>116079</v>
      </c>
      <c r="P15" s="108"/>
    </row>
    <row r="16" spans="1:16" s="21" customFormat="1" x14ac:dyDescent="0.35">
      <c r="A16" s="144" t="s">
        <v>1</v>
      </c>
      <c r="B16" s="144" t="s">
        <v>29</v>
      </c>
      <c r="C16" s="144" t="s">
        <v>11</v>
      </c>
      <c r="D16" s="145" t="s">
        <v>214</v>
      </c>
      <c r="E16" s="146" t="s">
        <v>215</v>
      </c>
      <c r="F16" s="144" t="s">
        <v>25</v>
      </c>
      <c r="G16" s="144" t="s">
        <v>26</v>
      </c>
      <c r="H16" s="144" t="s">
        <v>31</v>
      </c>
      <c r="I16" s="147">
        <v>0</v>
      </c>
      <c r="J16" s="147">
        <v>15</v>
      </c>
      <c r="K16" s="148">
        <f t="shared" si="0"/>
        <v>15</v>
      </c>
      <c r="L16" s="149"/>
      <c r="M16" s="150">
        <v>0</v>
      </c>
      <c r="N16" s="150">
        <v>3275</v>
      </c>
      <c r="O16" s="71">
        <f t="shared" si="2"/>
        <v>3275</v>
      </c>
      <c r="P16" s="41"/>
    </row>
    <row r="17" spans="1:19" s="21" customFormat="1" x14ac:dyDescent="0.35">
      <c r="A17" s="151" t="s">
        <v>1</v>
      </c>
      <c r="B17" s="151" t="s">
        <v>29</v>
      </c>
      <c r="C17" s="151" t="s">
        <v>11</v>
      </c>
      <c r="D17" s="152" t="s">
        <v>216</v>
      </c>
      <c r="E17" s="153" t="s">
        <v>217</v>
      </c>
      <c r="F17" s="151" t="s">
        <v>25</v>
      </c>
      <c r="G17" s="151" t="s">
        <v>26</v>
      </c>
      <c r="H17" s="151" t="s">
        <v>31</v>
      </c>
      <c r="I17" s="154">
        <v>312</v>
      </c>
      <c r="J17" s="154">
        <v>151</v>
      </c>
      <c r="K17" s="155">
        <f t="shared" si="0"/>
        <v>-161</v>
      </c>
      <c r="L17" s="156">
        <f t="shared" si="1"/>
        <v>-0.51602564102564108</v>
      </c>
      <c r="M17" s="157">
        <v>138299.43</v>
      </c>
      <c r="N17" s="157">
        <v>46051.48</v>
      </c>
      <c r="O17" s="107">
        <f t="shared" si="2"/>
        <v>-92247.949999999983</v>
      </c>
      <c r="P17" s="108">
        <f t="shared" si="3"/>
        <v>-0.6670161258076045</v>
      </c>
    </row>
    <row r="18" spans="1:19" s="21" customFormat="1" x14ac:dyDescent="0.35">
      <c r="A18" s="144" t="s">
        <v>1</v>
      </c>
      <c r="B18" s="144" t="s">
        <v>39</v>
      </c>
      <c r="C18" s="144" t="s">
        <v>12</v>
      </c>
      <c r="D18" s="145" t="s">
        <v>218</v>
      </c>
      <c r="E18" s="146" t="s">
        <v>219</v>
      </c>
      <c r="F18" s="144" t="s">
        <v>25</v>
      </c>
      <c r="G18" s="144" t="s">
        <v>26</v>
      </c>
      <c r="H18" s="144" t="s">
        <v>27</v>
      </c>
      <c r="I18" s="147">
        <v>7</v>
      </c>
      <c r="J18" s="147">
        <v>5</v>
      </c>
      <c r="K18" s="148">
        <f t="shared" si="0"/>
        <v>-2</v>
      </c>
      <c r="L18" s="149">
        <f t="shared" si="1"/>
        <v>-0.2857142857142857</v>
      </c>
      <c r="M18" s="150">
        <v>17890</v>
      </c>
      <c r="N18" s="150">
        <v>14830</v>
      </c>
      <c r="O18" s="71">
        <f t="shared" si="2"/>
        <v>-3060</v>
      </c>
      <c r="P18" s="41">
        <f t="shared" si="3"/>
        <v>-0.17104527669088876</v>
      </c>
      <c r="R18"/>
      <c r="S18"/>
    </row>
    <row r="19" spans="1:19" s="21" customFormat="1" x14ac:dyDescent="0.35">
      <c r="A19" s="151" t="s">
        <v>1</v>
      </c>
      <c r="B19" s="151" t="s">
        <v>39</v>
      </c>
      <c r="C19" s="151" t="s">
        <v>12</v>
      </c>
      <c r="D19" s="152" t="s">
        <v>220</v>
      </c>
      <c r="E19" s="153" t="s">
        <v>221</v>
      </c>
      <c r="F19" s="151" t="s">
        <v>25</v>
      </c>
      <c r="G19" s="151" t="s">
        <v>26</v>
      </c>
      <c r="H19" s="151" t="s">
        <v>27</v>
      </c>
      <c r="I19" s="154">
        <v>7</v>
      </c>
      <c r="J19" s="154">
        <v>5</v>
      </c>
      <c r="K19" s="155">
        <f t="shared" si="0"/>
        <v>-2</v>
      </c>
      <c r="L19" s="156">
        <f t="shared" si="1"/>
        <v>-0.2857142857142857</v>
      </c>
      <c r="M19" s="157">
        <v>3535</v>
      </c>
      <c r="N19" s="157">
        <v>7800</v>
      </c>
      <c r="O19" s="107">
        <f t="shared" si="2"/>
        <v>4265</v>
      </c>
      <c r="P19" s="108">
        <f t="shared" si="3"/>
        <v>1.2065063649222065</v>
      </c>
      <c r="R19"/>
      <c r="S19"/>
    </row>
    <row r="20" spans="1:19" s="21" customFormat="1" x14ac:dyDescent="0.35">
      <c r="A20" s="144" t="s">
        <v>1</v>
      </c>
      <c r="B20" s="144" t="s">
        <v>30</v>
      </c>
      <c r="C20" s="144" t="s">
        <v>10</v>
      </c>
      <c r="D20" s="145" t="s">
        <v>222</v>
      </c>
      <c r="E20" s="146" t="s">
        <v>10</v>
      </c>
      <c r="F20" s="144" t="s">
        <v>25</v>
      </c>
      <c r="G20" s="144" t="s">
        <v>26</v>
      </c>
      <c r="H20" s="144" t="s">
        <v>31</v>
      </c>
      <c r="I20" s="147">
        <v>11</v>
      </c>
      <c r="J20" s="147">
        <v>14</v>
      </c>
      <c r="K20" s="148">
        <f t="shared" si="0"/>
        <v>3</v>
      </c>
      <c r="L20" s="149">
        <f t="shared" si="1"/>
        <v>0.27272727272727271</v>
      </c>
      <c r="M20" s="150">
        <v>36671</v>
      </c>
      <c r="N20" s="150">
        <v>46669</v>
      </c>
      <c r="O20" s="71">
        <f t="shared" si="2"/>
        <v>9998</v>
      </c>
      <c r="P20" s="41">
        <f t="shared" si="3"/>
        <v>0.27264050612200375</v>
      </c>
      <c r="R20"/>
      <c r="S20"/>
    </row>
    <row r="21" spans="1:19" s="21" customFormat="1" x14ac:dyDescent="0.35">
      <c r="A21" s="151" t="s">
        <v>1</v>
      </c>
      <c r="B21" s="151" t="s">
        <v>168</v>
      </c>
      <c r="C21" s="151" t="s">
        <v>169</v>
      </c>
      <c r="D21" s="152" t="s">
        <v>223</v>
      </c>
      <c r="E21" s="153" t="s">
        <v>169</v>
      </c>
      <c r="F21" s="151" t="s">
        <v>25</v>
      </c>
      <c r="G21" s="151" t="s">
        <v>26</v>
      </c>
      <c r="H21" s="151" t="s">
        <v>27</v>
      </c>
      <c r="I21" s="154">
        <v>0</v>
      </c>
      <c r="J21" s="154">
        <v>1</v>
      </c>
      <c r="K21" s="155">
        <f t="shared" si="0"/>
        <v>1</v>
      </c>
      <c r="L21" s="156"/>
      <c r="M21" s="157">
        <v>0</v>
      </c>
      <c r="N21" s="157">
        <v>5742</v>
      </c>
      <c r="O21" s="107">
        <f t="shared" si="2"/>
        <v>5742</v>
      </c>
      <c r="P21" s="108"/>
      <c r="R21"/>
      <c r="S21"/>
    </row>
    <row r="22" spans="1:19" s="21" customFormat="1" x14ac:dyDescent="0.35">
      <c r="A22" s="144" t="s">
        <v>1</v>
      </c>
      <c r="B22" s="144" t="s">
        <v>101</v>
      </c>
      <c r="C22" s="144" t="s">
        <v>102</v>
      </c>
      <c r="D22" s="145" t="s">
        <v>224</v>
      </c>
      <c r="E22" s="146" t="s">
        <v>225</v>
      </c>
      <c r="F22" s="144" t="s">
        <v>25</v>
      </c>
      <c r="G22" s="144" t="s">
        <v>26</v>
      </c>
      <c r="H22" s="144" t="s">
        <v>27</v>
      </c>
      <c r="I22" s="147">
        <v>237</v>
      </c>
      <c r="J22" s="147">
        <v>196</v>
      </c>
      <c r="K22" s="148">
        <f t="shared" si="0"/>
        <v>-41</v>
      </c>
      <c r="L22" s="149">
        <f t="shared" si="1"/>
        <v>-0.1729957805907173</v>
      </c>
      <c r="M22" s="150">
        <v>234511</v>
      </c>
      <c r="N22" s="150">
        <v>200766</v>
      </c>
      <c r="O22" s="71">
        <f t="shared" si="2"/>
        <v>-33745</v>
      </c>
      <c r="P22" s="41">
        <f t="shared" si="3"/>
        <v>-0.14389516909654557</v>
      </c>
    </row>
    <row r="23" spans="1:19" s="21" customFormat="1" x14ac:dyDescent="0.35">
      <c r="A23" s="151" t="s">
        <v>1</v>
      </c>
      <c r="B23" s="151" t="s">
        <v>138</v>
      </c>
      <c r="C23" s="151" t="s">
        <v>139</v>
      </c>
      <c r="D23" s="152" t="s">
        <v>226</v>
      </c>
      <c r="E23" s="153" t="s">
        <v>227</v>
      </c>
      <c r="F23" s="151" t="s">
        <v>25</v>
      </c>
      <c r="G23" s="151" t="s">
        <v>26</v>
      </c>
      <c r="H23" s="151" t="s">
        <v>27</v>
      </c>
      <c r="I23" s="154">
        <v>0</v>
      </c>
      <c r="J23" s="154">
        <v>61</v>
      </c>
      <c r="K23" s="155">
        <f t="shared" si="0"/>
        <v>61</v>
      </c>
      <c r="L23" s="156"/>
      <c r="M23" s="157">
        <v>0</v>
      </c>
      <c r="N23" s="157">
        <v>82000</v>
      </c>
      <c r="O23" s="107">
        <f t="shared" si="2"/>
        <v>82000</v>
      </c>
      <c r="P23" s="108"/>
    </row>
    <row r="24" spans="1:19" x14ac:dyDescent="0.35">
      <c r="A24" s="144" t="s">
        <v>1</v>
      </c>
      <c r="B24" s="144" t="s">
        <v>140</v>
      </c>
      <c r="C24" s="144" t="s">
        <v>141</v>
      </c>
      <c r="D24" s="145" t="s">
        <v>228</v>
      </c>
      <c r="E24" s="146" t="s">
        <v>229</v>
      </c>
      <c r="F24" s="144" t="s">
        <v>25</v>
      </c>
      <c r="G24" s="144" t="s">
        <v>34</v>
      </c>
      <c r="H24" s="144" t="s">
        <v>27</v>
      </c>
      <c r="I24" s="147">
        <v>1514</v>
      </c>
      <c r="J24" s="147">
        <v>357</v>
      </c>
      <c r="K24" s="148">
        <f t="shared" si="0"/>
        <v>-1157</v>
      </c>
      <c r="L24" s="149">
        <f t="shared" si="1"/>
        <v>-0.76420079260237783</v>
      </c>
      <c r="M24" s="150">
        <v>972500</v>
      </c>
      <c r="N24" s="150">
        <v>221069</v>
      </c>
      <c r="O24" s="71">
        <f t="shared" si="2"/>
        <v>-751431</v>
      </c>
      <c r="P24" s="41">
        <f t="shared" si="3"/>
        <v>-0.77267969151670957</v>
      </c>
    </row>
    <row r="25" spans="1:19" s="78" customFormat="1" x14ac:dyDescent="0.35">
      <c r="A25" s="151" t="s">
        <v>1</v>
      </c>
      <c r="B25" s="151" t="s">
        <v>140</v>
      </c>
      <c r="C25" s="151" t="s">
        <v>141</v>
      </c>
      <c r="D25" s="152" t="s">
        <v>230</v>
      </c>
      <c r="E25" s="153" t="s">
        <v>231</v>
      </c>
      <c r="F25" s="151" t="s">
        <v>25</v>
      </c>
      <c r="G25" s="151" t="s">
        <v>34</v>
      </c>
      <c r="H25" s="151" t="s">
        <v>27</v>
      </c>
      <c r="I25" s="154">
        <v>0</v>
      </c>
      <c r="J25" s="154">
        <v>1134</v>
      </c>
      <c r="K25" s="155">
        <f t="shared" si="0"/>
        <v>1134</v>
      </c>
      <c r="L25" s="156"/>
      <c r="M25" s="157">
        <v>0</v>
      </c>
      <c r="N25" s="157">
        <v>1167355</v>
      </c>
      <c r="O25" s="107">
        <f t="shared" si="2"/>
        <v>1167355</v>
      </c>
      <c r="P25" s="108"/>
      <c r="Q25" s="98"/>
    </row>
    <row r="26" spans="1:19" x14ac:dyDescent="0.35">
      <c r="A26" s="144" t="s">
        <v>1</v>
      </c>
      <c r="B26" s="144" t="s">
        <v>140</v>
      </c>
      <c r="C26" s="144" t="s">
        <v>141</v>
      </c>
      <c r="D26" s="145" t="s">
        <v>232</v>
      </c>
      <c r="E26" s="146" t="s">
        <v>233</v>
      </c>
      <c r="F26" s="144" t="s">
        <v>25</v>
      </c>
      <c r="G26" s="144" t="s">
        <v>34</v>
      </c>
      <c r="H26" s="144" t="s">
        <v>27</v>
      </c>
      <c r="I26" s="147">
        <v>0</v>
      </c>
      <c r="J26" s="147">
        <v>433</v>
      </c>
      <c r="K26" s="148">
        <f t="shared" si="0"/>
        <v>433</v>
      </c>
      <c r="L26" s="149"/>
      <c r="M26" s="150">
        <v>0</v>
      </c>
      <c r="N26" s="150">
        <v>393324</v>
      </c>
      <c r="O26" s="71">
        <f t="shared" si="2"/>
        <v>393324</v>
      </c>
      <c r="P26" s="41"/>
      <c r="Q26" s="39"/>
    </row>
    <row r="27" spans="1:19" x14ac:dyDescent="0.35">
      <c r="A27" s="151" t="s">
        <v>1</v>
      </c>
      <c r="B27" s="151" t="s">
        <v>140</v>
      </c>
      <c r="C27" s="151" t="s">
        <v>141</v>
      </c>
      <c r="D27" s="152" t="s">
        <v>234</v>
      </c>
      <c r="E27" s="153" t="s">
        <v>235</v>
      </c>
      <c r="F27" s="151" t="s">
        <v>25</v>
      </c>
      <c r="G27" s="151" t="s">
        <v>34</v>
      </c>
      <c r="H27" s="151" t="s">
        <v>27</v>
      </c>
      <c r="I27" s="154">
        <v>0</v>
      </c>
      <c r="J27" s="154">
        <v>363</v>
      </c>
      <c r="K27" s="155">
        <f t="shared" si="0"/>
        <v>363</v>
      </c>
      <c r="L27" s="156"/>
      <c r="M27" s="157">
        <v>0</v>
      </c>
      <c r="N27" s="157">
        <v>341390</v>
      </c>
      <c r="O27" s="107">
        <f t="shared" si="2"/>
        <v>341390</v>
      </c>
      <c r="P27" s="108"/>
    </row>
    <row r="28" spans="1:19" x14ac:dyDescent="0.35">
      <c r="A28" s="144" t="s">
        <v>1</v>
      </c>
      <c r="B28" s="144" t="s">
        <v>32</v>
      </c>
      <c r="C28" s="144" t="s">
        <v>33</v>
      </c>
      <c r="D28" s="145" t="s">
        <v>236</v>
      </c>
      <c r="E28" s="146" t="s">
        <v>6</v>
      </c>
      <c r="F28" s="144" t="s">
        <v>25</v>
      </c>
      <c r="G28" s="144" t="s">
        <v>34</v>
      </c>
      <c r="H28" s="144" t="s">
        <v>27</v>
      </c>
      <c r="I28" s="147">
        <v>1467</v>
      </c>
      <c r="J28" s="147">
        <v>1263</v>
      </c>
      <c r="K28" s="148">
        <f t="shared" si="0"/>
        <v>-204</v>
      </c>
      <c r="L28" s="149">
        <f t="shared" si="1"/>
        <v>-0.13905930470347649</v>
      </c>
      <c r="M28" s="150">
        <v>4834096.53</v>
      </c>
      <c r="N28" s="150">
        <v>4474734.75</v>
      </c>
      <c r="O28" s="71">
        <f t="shared" si="2"/>
        <v>-359361.78000000026</v>
      </c>
      <c r="P28" s="41">
        <f t="shared" si="3"/>
        <v>-7.4338974774258437E-2</v>
      </c>
    </row>
    <row r="29" spans="1:19" x14ac:dyDescent="0.35">
      <c r="A29" s="151" t="s">
        <v>1</v>
      </c>
      <c r="B29" s="151" t="s">
        <v>35</v>
      </c>
      <c r="C29" s="151" t="s">
        <v>36</v>
      </c>
      <c r="D29" s="152" t="s">
        <v>237</v>
      </c>
      <c r="E29" s="153" t="s">
        <v>7</v>
      </c>
      <c r="F29" s="151" t="s">
        <v>25</v>
      </c>
      <c r="G29" s="151" t="s">
        <v>34</v>
      </c>
      <c r="H29" s="151" t="s">
        <v>27</v>
      </c>
      <c r="I29" s="154">
        <v>379</v>
      </c>
      <c r="J29" s="154">
        <v>494</v>
      </c>
      <c r="K29" s="155">
        <f t="shared" si="0"/>
        <v>115</v>
      </c>
      <c r="L29" s="156">
        <f t="shared" si="1"/>
        <v>0.30343007915567283</v>
      </c>
      <c r="M29" s="157">
        <v>173000</v>
      </c>
      <c r="N29" s="157">
        <v>230600</v>
      </c>
      <c r="O29" s="107">
        <f t="shared" si="2"/>
        <v>57600</v>
      </c>
      <c r="P29" s="108">
        <f t="shared" si="3"/>
        <v>0.33294797687861272</v>
      </c>
    </row>
    <row r="30" spans="1:19" x14ac:dyDescent="0.35">
      <c r="A30" s="144" t="s">
        <v>1</v>
      </c>
      <c r="B30" s="144" t="s">
        <v>40</v>
      </c>
      <c r="C30" s="144" t="s">
        <v>111</v>
      </c>
      <c r="D30" s="145" t="s">
        <v>238</v>
      </c>
      <c r="E30" s="146" t="s">
        <v>239</v>
      </c>
      <c r="F30" s="144" t="s">
        <v>25</v>
      </c>
      <c r="G30" s="144" t="s">
        <v>75</v>
      </c>
      <c r="H30" s="144" t="s">
        <v>27</v>
      </c>
      <c r="I30" s="147">
        <v>20</v>
      </c>
      <c r="J30" s="147">
        <v>30</v>
      </c>
      <c r="K30" s="148">
        <f t="shared" si="0"/>
        <v>10</v>
      </c>
      <c r="L30" s="149">
        <f t="shared" si="1"/>
        <v>0.5</v>
      </c>
      <c r="M30" s="150">
        <v>66563.5</v>
      </c>
      <c r="N30" s="150">
        <v>90355</v>
      </c>
      <c r="O30" s="71">
        <f t="shared" si="2"/>
        <v>23791.5</v>
      </c>
      <c r="P30" s="41">
        <f t="shared" si="3"/>
        <v>0.35742561614097818</v>
      </c>
    </row>
    <row r="31" spans="1:19" x14ac:dyDescent="0.35">
      <c r="A31" s="151" t="s">
        <v>1</v>
      </c>
      <c r="B31" s="151" t="s">
        <v>40</v>
      </c>
      <c r="C31" s="151" t="s">
        <v>111</v>
      </c>
      <c r="D31" s="152" t="s">
        <v>240</v>
      </c>
      <c r="E31" s="153" t="s">
        <v>241</v>
      </c>
      <c r="F31" s="151" t="s">
        <v>25</v>
      </c>
      <c r="G31" s="151" t="s">
        <v>75</v>
      </c>
      <c r="H31" s="151" t="s">
        <v>27</v>
      </c>
      <c r="I31" s="154">
        <v>854</v>
      </c>
      <c r="J31" s="154">
        <v>160</v>
      </c>
      <c r="K31" s="164">
        <f t="shared" si="0"/>
        <v>-694</v>
      </c>
      <c r="L31" s="156">
        <f t="shared" si="1"/>
        <v>-0.81264637002341922</v>
      </c>
      <c r="M31" s="157">
        <v>259150</v>
      </c>
      <c r="N31" s="157">
        <v>74650</v>
      </c>
      <c r="O31" s="107">
        <f t="shared" si="2"/>
        <v>-184500</v>
      </c>
      <c r="P31" s="108">
        <f t="shared" si="3"/>
        <v>-0.71194289021802049</v>
      </c>
    </row>
    <row r="32" spans="1:19" x14ac:dyDescent="0.35">
      <c r="A32" s="158" t="s">
        <v>1</v>
      </c>
      <c r="B32" s="158" t="s">
        <v>37</v>
      </c>
      <c r="C32" s="158" t="s">
        <v>38</v>
      </c>
      <c r="D32" s="158" t="s">
        <v>242</v>
      </c>
      <c r="E32" s="158" t="s">
        <v>5</v>
      </c>
      <c r="F32" s="158" t="s">
        <v>25</v>
      </c>
      <c r="G32" s="158" t="s">
        <v>34</v>
      </c>
      <c r="H32" s="158" t="s">
        <v>27</v>
      </c>
      <c r="I32" s="165">
        <v>18</v>
      </c>
      <c r="J32" s="165">
        <v>14</v>
      </c>
      <c r="K32" s="165">
        <f t="shared" si="0"/>
        <v>-4</v>
      </c>
      <c r="L32" s="166">
        <f t="shared" si="1"/>
        <v>-0.22222222222222221</v>
      </c>
      <c r="M32" s="167">
        <v>24549.9</v>
      </c>
      <c r="N32" s="167">
        <v>10123.879999999999</v>
      </c>
      <c r="O32" s="167">
        <f t="shared" si="2"/>
        <v>-14426.020000000002</v>
      </c>
      <c r="P32" s="166">
        <f t="shared" si="3"/>
        <v>-0.58762031617236732</v>
      </c>
    </row>
    <row r="33" spans="1:16" x14ac:dyDescent="0.35">
      <c r="A33" s="161" t="s">
        <v>1</v>
      </c>
      <c r="B33" s="161" t="s">
        <v>37</v>
      </c>
      <c r="C33" s="162" t="s">
        <v>38</v>
      </c>
      <c r="D33" s="163" t="s">
        <v>243</v>
      </c>
      <c r="E33" s="161" t="s">
        <v>244</v>
      </c>
      <c r="F33" s="161" t="s">
        <v>25</v>
      </c>
      <c r="G33" s="161" t="s">
        <v>26</v>
      </c>
      <c r="H33" s="161" t="s">
        <v>27</v>
      </c>
      <c r="I33" s="164">
        <v>0</v>
      </c>
      <c r="J33" s="164">
        <v>94</v>
      </c>
      <c r="K33" s="164">
        <f t="shared" si="0"/>
        <v>94</v>
      </c>
      <c r="L33" s="156"/>
      <c r="M33" s="168">
        <v>0</v>
      </c>
      <c r="N33" s="168">
        <v>99600</v>
      </c>
      <c r="O33" s="168">
        <f t="shared" si="2"/>
        <v>99600</v>
      </c>
      <c r="P33" s="156"/>
    </row>
    <row r="34" spans="1:16" x14ac:dyDescent="0.35">
      <c r="A34" s="169" t="s">
        <v>1</v>
      </c>
      <c r="B34" s="169" t="s">
        <v>103</v>
      </c>
      <c r="C34" s="170" t="s">
        <v>112</v>
      </c>
      <c r="D34" s="171" t="s">
        <v>245</v>
      </c>
      <c r="E34" s="169" t="s">
        <v>246</v>
      </c>
      <c r="F34" s="169" t="s">
        <v>25</v>
      </c>
      <c r="G34" s="169" t="s">
        <v>26</v>
      </c>
      <c r="H34" s="169" t="s">
        <v>31</v>
      </c>
      <c r="I34" s="169">
        <v>921</v>
      </c>
      <c r="J34" s="169">
        <v>0</v>
      </c>
      <c r="K34" s="169">
        <f t="shared" si="0"/>
        <v>-921</v>
      </c>
      <c r="L34" s="172">
        <f t="shared" si="1"/>
        <v>-1</v>
      </c>
      <c r="M34" s="173">
        <v>784000</v>
      </c>
      <c r="N34" s="173">
        <v>0</v>
      </c>
      <c r="O34" s="173">
        <f t="shared" si="2"/>
        <v>-784000</v>
      </c>
      <c r="P34" s="172">
        <f t="shared" si="3"/>
        <v>-1</v>
      </c>
    </row>
    <row r="35" spans="1:16" x14ac:dyDescent="0.35">
      <c r="A35" s="123" t="s">
        <v>23</v>
      </c>
      <c r="B35" s="123"/>
      <c r="C35" s="123"/>
      <c r="D35" s="123"/>
      <c r="E35" s="123"/>
      <c r="F35" s="123"/>
      <c r="G35" s="123"/>
      <c r="H35" s="123"/>
      <c r="I35" s="124">
        <v>3340</v>
      </c>
      <c r="J35" s="124">
        <v>2820</v>
      </c>
      <c r="K35" s="190">
        <f t="shared" ref="K35" si="4">J35-I35</f>
        <v>-520</v>
      </c>
      <c r="L35" s="191">
        <f t="shared" ref="L35" si="5">K35/I35</f>
        <v>-0.15568862275449102</v>
      </c>
      <c r="M35" s="192">
        <f>SUM(M12:M34)</f>
        <v>8330561.3600000003</v>
      </c>
      <c r="N35" s="192">
        <f>SUM(N12:N34)</f>
        <v>8280933.1100000003</v>
      </c>
      <c r="O35" s="193">
        <f t="shared" ref="O35" si="6">N35-M35</f>
        <v>-49628.25</v>
      </c>
      <c r="P35" s="194">
        <f t="shared" ref="P35" si="7">O35/M35</f>
        <v>-5.9573716410390859E-3</v>
      </c>
    </row>
    <row r="37" spans="1:16" x14ac:dyDescent="0.35">
      <c r="A37" s="4" t="s">
        <v>4</v>
      </c>
    </row>
    <row r="38" spans="1:16" x14ac:dyDescent="0.35">
      <c r="A38" s="209" t="s">
        <v>476</v>
      </c>
    </row>
    <row r="39" spans="1:16" x14ac:dyDescent="0.35">
      <c r="A39" s="169" t="s">
        <v>1</v>
      </c>
      <c r="B39" s="169" t="s">
        <v>103</v>
      </c>
      <c r="C39" s="170" t="s">
        <v>112</v>
      </c>
      <c r="D39" s="171" t="s">
        <v>245</v>
      </c>
      <c r="E39" s="169" t="s">
        <v>246</v>
      </c>
      <c r="F39" s="169" t="s">
        <v>25</v>
      </c>
      <c r="G39" s="169" t="s">
        <v>26</v>
      </c>
      <c r="H39" s="169" t="s">
        <v>31</v>
      </c>
      <c r="I39" s="169">
        <v>921</v>
      </c>
      <c r="J39" s="242">
        <v>2731</v>
      </c>
      <c r="K39" s="169">
        <f t="shared" ref="K39" si="8">J39-I39</f>
        <v>1810</v>
      </c>
      <c r="L39" s="172">
        <f t="shared" ref="L39" si="9">K39/I39</f>
        <v>1.9652551574375678</v>
      </c>
      <c r="M39" s="173">
        <v>784000</v>
      </c>
      <c r="N39" s="243">
        <v>843844</v>
      </c>
      <c r="O39" s="173">
        <f t="shared" ref="O39" si="10">N39-M39</f>
        <v>59844</v>
      </c>
      <c r="P39" s="172">
        <f t="shared" ref="P39" si="11">O39/M39</f>
        <v>7.6331632653061227E-2</v>
      </c>
    </row>
    <row r="40" spans="1:16" x14ac:dyDescent="0.35">
      <c r="D40" s="75"/>
      <c r="K40" s="57"/>
      <c r="L40" s="57"/>
    </row>
    <row r="41" spans="1:16" x14ac:dyDescent="0.35">
      <c r="C41" s="57"/>
      <c r="D41" s="75"/>
      <c r="K41" s="57"/>
      <c r="L41" s="57"/>
    </row>
    <row r="42" spans="1:16" x14ac:dyDescent="0.35">
      <c r="C42" s="57"/>
      <c r="D42" s="75"/>
      <c r="F42" s="57"/>
      <c r="G42" s="57"/>
      <c r="H42" s="74"/>
      <c r="I42" s="74"/>
      <c r="K42" s="57"/>
      <c r="L42" s="57"/>
    </row>
    <row r="43" spans="1:16" x14ac:dyDescent="0.35">
      <c r="D43" s="75"/>
      <c r="H43" s="74"/>
      <c r="L43" s="57"/>
    </row>
    <row r="44" spans="1:16" x14ac:dyDescent="0.35">
      <c r="D44" s="75"/>
      <c r="L44" s="57"/>
    </row>
    <row r="45" spans="1:16" x14ac:dyDescent="0.35">
      <c r="D45" s="75"/>
      <c r="G45" s="57"/>
      <c r="H45" s="57"/>
      <c r="I45" s="74"/>
      <c r="K45" s="74"/>
      <c r="L45" s="74"/>
    </row>
    <row r="46" spans="1:16" x14ac:dyDescent="0.35">
      <c r="D46" s="75"/>
      <c r="G46" s="57"/>
      <c r="H46" s="74"/>
      <c r="I46" s="74"/>
      <c r="K46" s="57"/>
      <c r="L46" s="57"/>
    </row>
    <row r="47" spans="1:16" x14ac:dyDescent="0.35">
      <c r="D47" s="75"/>
      <c r="H47" s="57"/>
      <c r="I47" s="57"/>
      <c r="K47" s="57"/>
      <c r="L47" s="57"/>
    </row>
    <row r="48" spans="1:16" x14ac:dyDescent="0.35">
      <c r="D48" s="75"/>
      <c r="H48" s="74"/>
      <c r="I48" s="57"/>
      <c r="K48" s="57"/>
      <c r="L48" s="57"/>
    </row>
    <row r="49" spans="4:12" x14ac:dyDescent="0.35">
      <c r="D49" s="75"/>
      <c r="L49" s="57"/>
    </row>
    <row r="50" spans="4:12" x14ac:dyDescent="0.35">
      <c r="K50" s="57"/>
      <c r="L50" s="57"/>
    </row>
    <row r="51" spans="4:12" x14ac:dyDescent="0.35">
      <c r="L51" s="57"/>
    </row>
    <row r="52" spans="4:12" x14ac:dyDescent="0.35">
      <c r="I52" s="57"/>
      <c r="K52" s="57"/>
      <c r="L52" s="57"/>
    </row>
    <row r="53" spans="4:12" x14ac:dyDescent="0.35">
      <c r="J53" s="57"/>
      <c r="L53" s="57"/>
    </row>
    <row r="54" spans="4:12" x14ac:dyDescent="0.35">
      <c r="L54" s="57"/>
    </row>
    <row r="55" spans="4:12" x14ac:dyDescent="0.35">
      <c r="L55" s="57"/>
    </row>
    <row r="56" spans="4:12" x14ac:dyDescent="0.35">
      <c r="I56" s="57"/>
      <c r="J56" s="57"/>
      <c r="K56" s="74"/>
      <c r="L56" s="74"/>
    </row>
    <row r="57" spans="4:12" x14ac:dyDescent="0.35">
      <c r="K57" s="57"/>
      <c r="L57" s="57"/>
    </row>
    <row r="58" spans="4:12" x14ac:dyDescent="0.35">
      <c r="K58" s="74"/>
      <c r="L58" s="57"/>
    </row>
    <row r="59" spans="4:12" x14ac:dyDescent="0.35">
      <c r="K59" s="57"/>
      <c r="L59" s="57"/>
    </row>
    <row r="60" spans="4:12" x14ac:dyDescent="0.35">
      <c r="K60" s="74"/>
      <c r="L60" s="74"/>
    </row>
    <row r="61" spans="4:12" x14ac:dyDescent="0.35">
      <c r="L61" s="57"/>
    </row>
    <row r="62" spans="4:12" x14ac:dyDescent="0.35">
      <c r="K62" s="57"/>
    </row>
  </sheetData>
  <mergeCells count="2">
    <mergeCell ref="I10:L10"/>
    <mergeCell ref="M10:P10"/>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2:R104"/>
  <sheetViews>
    <sheetView topLeftCell="A8" workbookViewId="0">
      <selection activeCell="F18" sqref="F18"/>
    </sheetView>
  </sheetViews>
  <sheetFormatPr defaultColWidth="15.90625" defaultRowHeight="14.5" x14ac:dyDescent="0.35"/>
  <cols>
    <col min="1" max="1" width="15.90625" style="48"/>
    <col min="2" max="2" width="7.6328125" style="48" customWidth="1"/>
    <col min="3" max="3" width="15.90625" style="48"/>
    <col min="4" max="4" width="11.26953125" style="47" customWidth="1"/>
    <col min="5" max="5" width="15.90625" style="70"/>
    <col min="6" max="7" width="12.26953125" style="48" customWidth="1"/>
    <col min="8" max="8" width="12.453125" style="48" customWidth="1"/>
    <col min="9" max="16384" width="15.90625" style="48"/>
  </cols>
  <sheetData>
    <row r="2" spans="1:18" customFormat="1" x14ac:dyDescent="0.35">
      <c r="A2" s="4" t="s">
        <v>100</v>
      </c>
    </row>
    <row r="3" spans="1:18" customFormat="1" x14ac:dyDescent="0.35">
      <c r="A3" t="s">
        <v>106</v>
      </c>
    </row>
    <row r="4" spans="1:18" customFormat="1" x14ac:dyDescent="0.35">
      <c r="A4" t="s">
        <v>116</v>
      </c>
    </row>
    <row r="5" spans="1:18" customFormat="1" x14ac:dyDescent="0.35">
      <c r="A5" t="s">
        <v>104</v>
      </c>
    </row>
    <row r="6" spans="1:18" customFormat="1" x14ac:dyDescent="0.35">
      <c r="A6" t="s">
        <v>115</v>
      </c>
    </row>
    <row r="7" spans="1:18" customFormat="1" x14ac:dyDescent="0.35">
      <c r="A7" s="4" t="s">
        <v>142</v>
      </c>
      <c r="B7" s="4"/>
    </row>
    <row r="8" spans="1:18" customFormat="1" x14ac:dyDescent="0.35">
      <c r="A8" s="4"/>
      <c r="B8" s="4"/>
    </row>
    <row r="9" spans="1:18" x14ac:dyDescent="0.35">
      <c r="A9" s="86" t="s">
        <v>49</v>
      </c>
      <c r="B9" s="83"/>
      <c r="C9" s="83"/>
      <c r="D9" s="83"/>
      <c r="E9" s="83"/>
      <c r="F9" s="83"/>
      <c r="G9" s="83"/>
      <c r="H9" s="83"/>
      <c r="I9" s="244" t="s">
        <v>20</v>
      </c>
      <c r="J9" s="244"/>
      <c r="K9" s="244"/>
      <c r="L9" s="244"/>
      <c r="M9" s="247" t="s">
        <v>22</v>
      </c>
      <c r="N9" s="247"/>
      <c r="O9" s="247"/>
      <c r="P9" s="247"/>
      <c r="Q9"/>
      <c r="R9" s="57"/>
    </row>
    <row r="10" spans="1:18" s="77" customFormat="1" ht="58" x14ac:dyDescent="0.35">
      <c r="A10" s="36" t="s">
        <v>2</v>
      </c>
      <c r="B10" s="36" t="s">
        <v>17</v>
      </c>
      <c r="C10" s="36" t="s">
        <v>48</v>
      </c>
      <c r="D10" s="36" t="s">
        <v>18</v>
      </c>
      <c r="E10" s="36" t="s">
        <v>19</v>
      </c>
      <c r="F10" s="36" t="s">
        <v>44</v>
      </c>
      <c r="G10" s="36" t="s">
        <v>45</v>
      </c>
      <c r="H10" s="36" t="s">
        <v>46</v>
      </c>
      <c r="I10" s="42" t="s">
        <v>107</v>
      </c>
      <c r="J10" s="42" t="s">
        <v>119</v>
      </c>
      <c r="K10" s="40" t="s">
        <v>13</v>
      </c>
      <c r="L10" s="40" t="s">
        <v>21</v>
      </c>
      <c r="M10" s="42" t="s">
        <v>107</v>
      </c>
      <c r="N10" s="42" t="s">
        <v>119</v>
      </c>
      <c r="O10" s="40" t="s">
        <v>13</v>
      </c>
      <c r="P10" s="40" t="s">
        <v>21</v>
      </c>
      <c r="Q10" s="76"/>
      <c r="R10" s="76"/>
    </row>
    <row r="11" spans="1:18" x14ac:dyDescent="0.35">
      <c r="A11" s="50" t="s">
        <v>1</v>
      </c>
      <c r="B11" s="50" t="s">
        <v>54</v>
      </c>
      <c r="C11" s="50" t="s">
        <v>55</v>
      </c>
      <c r="D11" s="61" t="s">
        <v>247</v>
      </c>
      <c r="E11" s="64" t="s">
        <v>56</v>
      </c>
      <c r="F11" s="48" t="s">
        <v>53</v>
      </c>
      <c r="G11" s="72" t="s">
        <v>42</v>
      </c>
      <c r="H11" s="48" t="s">
        <v>27</v>
      </c>
      <c r="I11" s="73">
        <v>17</v>
      </c>
      <c r="J11" s="73">
        <v>11</v>
      </c>
      <c r="K11" s="43">
        <f>J11-I11</f>
        <v>-6</v>
      </c>
      <c r="L11" s="38">
        <f>K11/I11</f>
        <v>-0.35294117647058826</v>
      </c>
      <c r="M11" s="52">
        <v>233821</v>
      </c>
      <c r="N11" s="52">
        <v>166612</v>
      </c>
      <c r="O11" s="43">
        <f>N11-M11</f>
        <v>-67209</v>
      </c>
      <c r="P11" s="38">
        <f>O11/M11</f>
        <v>-0.2874378263714551</v>
      </c>
      <c r="Q11" s="57"/>
      <c r="R11" s="57"/>
    </row>
    <row r="12" spans="1:18" x14ac:dyDescent="0.35">
      <c r="A12" s="103" t="s">
        <v>1</v>
      </c>
      <c r="B12" s="103" t="s">
        <v>59</v>
      </c>
      <c r="C12" s="103" t="s">
        <v>60</v>
      </c>
      <c r="D12" s="114" t="s">
        <v>248</v>
      </c>
      <c r="E12" s="115" t="s">
        <v>61</v>
      </c>
      <c r="F12" s="116" t="s">
        <v>53</v>
      </c>
      <c r="G12" s="104" t="s">
        <v>34</v>
      </c>
      <c r="H12" s="116" t="s">
        <v>27</v>
      </c>
      <c r="I12" s="105">
        <v>359</v>
      </c>
      <c r="J12" s="105">
        <v>283</v>
      </c>
      <c r="K12" s="117">
        <f t="shared" ref="K12:K13" si="0">J12-I12</f>
        <v>-76</v>
      </c>
      <c r="L12" s="118">
        <f t="shared" ref="L12:L13" si="1">K12/I12</f>
        <v>-0.2116991643454039</v>
      </c>
      <c r="M12" s="106">
        <v>1086864</v>
      </c>
      <c r="N12" s="106">
        <v>855641</v>
      </c>
      <c r="O12" s="119">
        <f t="shared" ref="O12:O13" si="2">N12-M12</f>
        <v>-231223</v>
      </c>
      <c r="P12" s="118">
        <f t="shared" ref="P12:P13" si="3">O12/M12</f>
        <v>-0.21274326870703233</v>
      </c>
      <c r="R12" s="60"/>
    </row>
    <row r="13" spans="1:18" x14ac:dyDescent="0.35">
      <c r="A13" s="50" t="s">
        <v>1</v>
      </c>
      <c r="B13" s="50" t="s">
        <v>50</v>
      </c>
      <c r="C13" s="50" t="s">
        <v>51</v>
      </c>
      <c r="D13" s="61" t="s">
        <v>249</v>
      </c>
      <c r="E13" s="64" t="s">
        <v>52</v>
      </c>
      <c r="F13" s="48" t="s">
        <v>53</v>
      </c>
      <c r="G13" s="72" t="s">
        <v>34</v>
      </c>
      <c r="H13" s="48" t="s">
        <v>27</v>
      </c>
      <c r="I13" s="73">
        <v>309</v>
      </c>
      <c r="J13" s="73">
        <v>246</v>
      </c>
      <c r="K13" s="175">
        <f t="shared" si="0"/>
        <v>-63</v>
      </c>
      <c r="L13" s="176">
        <f t="shared" si="1"/>
        <v>-0.20388349514563106</v>
      </c>
      <c r="M13" s="52">
        <v>1322548</v>
      </c>
      <c r="N13" s="52">
        <v>1080539</v>
      </c>
      <c r="O13" s="177">
        <f t="shared" si="2"/>
        <v>-242009</v>
      </c>
      <c r="P13" s="176">
        <f t="shared" si="3"/>
        <v>-0.18298693128718202</v>
      </c>
      <c r="Q13" s="59"/>
      <c r="R13" s="60"/>
    </row>
    <row r="14" spans="1:18" x14ac:dyDescent="0.35">
      <c r="A14" s="184" t="s">
        <v>23</v>
      </c>
      <c r="B14" s="184"/>
      <c r="C14" s="184"/>
      <c r="D14" s="201"/>
      <c r="E14" s="202"/>
      <c r="F14" s="203"/>
      <c r="G14" s="184"/>
      <c r="H14" s="203"/>
      <c r="I14" s="204">
        <v>403</v>
      </c>
      <c r="J14" s="204">
        <v>311</v>
      </c>
      <c r="K14" s="205">
        <f t="shared" ref="K14" si="4">J14-I14</f>
        <v>-92</v>
      </c>
      <c r="L14" s="206">
        <f t="shared" ref="L14" si="5">K14/I14</f>
        <v>-0.22828784119106699</v>
      </c>
      <c r="M14" s="207">
        <f>SUM(M11:M13)</f>
        <v>2643233</v>
      </c>
      <c r="N14" s="207">
        <f>SUM(N11:N13)</f>
        <v>2102792</v>
      </c>
      <c r="O14" s="208">
        <f t="shared" ref="O14" si="6">N14-M14</f>
        <v>-540441</v>
      </c>
      <c r="P14" s="206">
        <f t="shared" ref="P14" si="7">O14/M14</f>
        <v>-0.20446211136135181</v>
      </c>
      <c r="Q14" s="59"/>
    </row>
    <row r="15" spans="1:18" x14ac:dyDescent="0.35">
      <c r="A15" s="4"/>
      <c r="B15"/>
      <c r="C15"/>
      <c r="D15"/>
      <c r="E15"/>
      <c r="F15"/>
      <c r="G15"/>
      <c r="H15"/>
      <c r="I15" s="44"/>
      <c r="J15" s="122"/>
      <c r="K15" s="43"/>
      <c r="L15" s="38"/>
      <c r="M15" s="120"/>
      <c r="N15" s="121"/>
      <c r="O15" s="35"/>
      <c r="P15" s="38"/>
      <c r="Q15" s="60"/>
      <c r="R15" s="60"/>
    </row>
    <row r="16" spans="1:18" x14ac:dyDescent="0.35">
      <c r="A16" s="50"/>
      <c r="B16" s="50"/>
      <c r="C16" s="50"/>
      <c r="D16" s="61"/>
      <c r="E16" s="64"/>
      <c r="G16" s="72"/>
      <c r="H16" s="59"/>
      <c r="L16" s="60"/>
      <c r="M16" s="60"/>
      <c r="N16" s="60"/>
      <c r="O16"/>
      <c r="P16"/>
      <c r="Q16" s="74"/>
    </row>
    <row r="17" spans="1:14" x14ac:dyDescent="0.35">
      <c r="A17" s="50"/>
      <c r="B17" s="50"/>
      <c r="C17" s="50"/>
      <c r="D17" s="61"/>
      <c r="E17" s="64"/>
      <c r="G17" s="72"/>
      <c r="I17" s="59"/>
      <c r="J17" s="60"/>
      <c r="K17" s="60"/>
      <c r="L17" s="60"/>
      <c r="M17" s="60"/>
      <c r="N17" s="60"/>
    </row>
    <row r="18" spans="1:14" x14ac:dyDescent="0.35">
      <c r="A18" s="50"/>
      <c r="B18" s="50"/>
      <c r="C18" s="50"/>
      <c r="D18" s="63"/>
      <c r="E18" s="65"/>
      <c r="G18" s="72"/>
      <c r="I18" s="59"/>
      <c r="J18" s="60"/>
      <c r="K18" s="60"/>
      <c r="L18" s="60"/>
      <c r="M18" s="60"/>
      <c r="N18" s="60"/>
    </row>
    <row r="19" spans="1:14" x14ac:dyDescent="0.35">
      <c r="E19" s="65"/>
      <c r="G19" s="72"/>
      <c r="I19" s="59"/>
      <c r="J19" s="60"/>
      <c r="K19" s="60"/>
      <c r="L19" s="60"/>
      <c r="M19" s="60"/>
      <c r="N19" s="59"/>
    </row>
    <row r="20" spans="1:14" x14ac:dyDescent="0.35">
      <c r="E20" s="65"/>
      <c r="G20" s="72"/>
      <c r="I20" s="59"/>
      <c r="J20" s="60"/>
      <c r="K20" s="60"/>
      <c r="L20" s="60"/>
      <c r="M20" s="60"/>
      <c r="N20" s="59"/>
    </row>
    <row r="21" spans="1:14" x14ac:dyDescent="0.35">
      <c r="D21" s="174"/>
      <c r="E21" s="64"/>
      <c r="G21" s="72"/>
      <c r="H21" s="59"/>
      <c r="I21" s="59"/>
      <c r="K21" s="60"/>
      <c r="L21" s="60"/>
      <c r="M21" s="59"/>
    </row>
    <row r="22" spans="1:14" x14ac:dyDescent="0.35">
      <c r="A22" s="50"/>
      <c r="B22" s="50"/>
      <c r="C22" s="50"/>
      <c r="D22" s="61"/>
      <c r="E22" s="64"/>
      <c r="G22" s="72"/>
      <c r="H22" s="59"/>
      <c r="K22" s="60"/>
      <c r="L22" s="60"/>
      <c r="M22" s="59"/>
      <c r="N22" s="59"/>
    </row>
    <row r="23" spans="1:14" x14ac:dyDescent="0.35">
      <c r="A23" s="50"/>
      <c r="B23" s="50"/>
      <c r="C23" s="50"/>
      <c r="D23" s="61"/>
      <c r="E23" s="64"/>
      <c r="G23" s="72"/>
      <c r="H23" s="59"/>
      <c r="I23" s="57"/>
      <c r="J23" s="57"/>
      <c r="K23" s="57"/>
      <c r="M23" s="59"/>
      <c r="N23" s="59"/>
    </row>
    <row r="24" spans="1:14" x14ac:dyDescent="0.35">
      <c r="A24" s="50"/>
      <c r="B24" s="50"/>
      <c r="C24" s="50"/>
      <c r="D24" s="61"/>
      <c r="E24" s="64"/>
      <c r="G24" s="72"/>
      <c r="H24" s="59"/>
      <c r="M24" s="59"/>
      <c r="N24" s="59"/>
    </row>
    <row r="25" spans="1:14" x14ac:dyDescent="0.35">
      <c r="A25" s="50"/>
      <c r="B25" s="50"/>
      <c r="C25" s="50"/>
      <c r="D25" s="61"/>
      <c r="E25" s="64"/>
      <c r="G25" s="72"/>
      <c r="H25" s="59"/>
      <c r="M25" s="59"/>
      <c r="N25" s="59"/>
    </row>
    <row r="26" spans="1:14" x14ac:dyDescent="0.35">
      <c r="A26" s="50"/>
      <c r="B26" s="50"/>
      <c r="C26" s="50"/>
      <c r="D26" s="61"/>
      <c r="E26" s="64"/>
      <c r="G26" s="72"/>
      <c r="H26" s="59"/>
      <c r="M26" s="59"/>
      <c r="N26" s="59"/>
    </row>
    <row r="27" spans="1:14" x14ac:dyDescent="0.35">
      <c r="A27" s="50"/>
      <c r="B27" s="50"/>
      <c r="C27" s="50"/>
      <c r="D27" s="61"/>
      <c r="E27" s="64"/>
      <c r="G27" s="72"/>
      <c r="H27" s="59"/>
      <c r="M27" s="59"/>
      <c r="N27" s="59"/>
    </row>
    <row r="28" spans="1:14" x14ac:dyDescent="0.35">
      <c r="A28" s="50"/>
      <c r="B28" s="50"/>
      <c r="C28" s="50"/>
      <c r="D28" s="61"/>
      <c r="E28" s="64"/>
      <c r="G28" s="72"/>
      <c r="H28" s="59"/>
      <c r="M28" s="59"/>
      <c r="N28" s="59"/>
    </row>
    <row r="29" spans="1:14" x14ac:dyDescent="0.35">
      <c r="A29" s="50"/>
      <c r="B29" s="50"/>
      <c r="C29" s="50"/>
      <c r="D29" s="61"/>
      <c r="E29" s="64"/>
      <c r="G29" s="72"/>
      <c r="H29" s="59"/>
      <c r="M29" s="59"/>
      <c r="N29" s="59"/>
    </row>
    <row r="30" spans="1:14" x14ac:dyDescent="0.35">
      <c r="A30" s="50"/>
      <c r="B30" s="50"/>
      <c r="C30" s="50"/>
      <c r="D30" s="61"/>
      <c r="E30" s="64"/>
      <c r="H30" s="59"/>
      <c r="M30" s="59"/>
      <c r="N30" s="59"/>
    </row>
    <row r="31" spans="1:14" x14ac:dyDescent="0.35">
      <c r="A31" s="50"/>
      <c r="B31" s="50"/>
      <c r="C31" s="50"/>
      <c r="D31" s="61"/>
      <c r="E31" s="64"/>
      <c r="H31" s="59"/>
      <c r="M31" s="59"/>
      <c r="N31" s="60"/>
    </row>
    <row r="32" spans="1:14" x14ac:dyDescent="0.35">
      <c r="A32" s="50"/>
      <c r="B32" s="50"/>
      <c r="C32" s="50"/>
      <c r="D32" s="61"/>
      <c r="E32" s="64"/>
      <c r="H32" s="59"/>
      <c r="M32" s="59"/>
      <c r="N32" s="60"/>
    </row>
    <row r="33" spans="1:14" x14ac:dyDescent="0.35">
      <c r="A33" s="50"/>
      <c r="B33" s="50"/>
      <c r="C33" s="50"/>
      <c r="D33" s="61"/>
      <c r="E33" s="64"/>
      <c r="H33" s="59"/>
      <c r="M33" s="59"/>
    </row>
    <row r="34" spans="1:14" x14ac:dyDescent="0.35">
      <c r="A34" s="50"/>
      <c r="B34" s="50"/>
      <c r="C34" s="50"/>
      <c r="D34" s="61"/>
      <c r="E34" s="64"/>
      <c r="F34" s="60"/>
      <c r="G34" s="60"/>
      <c r="H34" s="59"/>
      <c r="I34" s="59"/>
      <c r="M34" s="60"/>
      <c r="N34" s="60"/>
    </row>
    <row r="35" spans="1:14" x14ac:dyDescent="0.35">
      <c r="A35" s="50"/>
      <c r="B35" s="50"/>
      <c r="C35" s="50"/>
      <c r="D35" s="61"/>
      <c r="E35" s="64"/>
      <c r="H35" s="59"/>
      <c r="I35" s="59"/>
      <c r="M35" s="60"/>
      <c r="N35" s="60"/>
    </row>
    <row r="36" spans="1:14" x14ac:dyDescent="0.35">
      <c r="A36" s="50"/>
      <c r="B36" s="50"/>
      <c r="C36" s="50"/>
      <c r="D36" s="61"/>
      <c r="E36" s="64"/>
      <c r="H36" s="59"/>
      <c r="M36" s="60"/>
      <c r="N36" s="60"/>
    </row>
    <row r="37" spans="1:14" x14ac:dyDescent="0.35">
      <c r="A37" s="50"/>
      <c r="B37" s="50"/>
      <c r="C37" s="50"/>
      <c r="D37" s="61"/>
      <c r="E37" s="64"/>
      <c r="H37" s="60"/>
      <c r="N37" s="60"/>
    </row>
    <row r="38" spans="1:14" x14ac:dyDescent="0.35">
      <c r="A38" s="50"/>
      <c r="B38" s="50"/>
      <c r="C38" s="50"/>
      <c r="D38" s="61"/>
      <c r="E38" s="64"/>
      <c r="H38" s="59"/>
      <c r="I38" s="60"/>
      <c r="J38" s="60"/>
      <c r="K38" s="60"/>
      <c r="L38" s="60"/>
      <c r="M38" s="59"/>
      <c r="N38" s="59"/>
    </row>
    <row r="39" spans="1:14" x14ac:dyDescent="0.35">
      <c r="A39" s="50"/>
      <c r="B39" s="50"/>
      <c r="C39" s="50"/>
      <c r="D39" s="61"/>
      <c r="E39" s="64"/>
      <c r="H39" s="60"/>
      <c r="M39" s="59"/>
      <c r="N39" s="59"/>
    </row>
    <row r="40" spans="1:14" x14ac:dyDescent="0.35">
      <c r="A40" s="50"/>
      <c r="B40" s="50"/>
      <c r="C40" s="50"/>
      <c r="D40" s="61"/>
      <c r="E40" s="64"/>
      <c r="H40" s="60"/>
      <c r="I40" s="59"/>
      <c r="M40" s="59"/>
      <c r="N40" s="59"/>
    </row>
    <row r="41" spans="1:14" x14ac:dyDescent="0.35">
      <c r="A41" s="50"/>
      <c r="B41" s="50"/>
      <c r="C41" s="50"/>
      <c r="D41" s="61"/>
      <c r="E41" s="64"/>
      <c r="H41" s="59"/>
      <c r="I41" s="59"/>
      <c r="J41" s="60"/>
      <c r="K41" s="60"/>
      <c r="L41" s="60"/>
      <c r="M41" s="59"/>
      <c r="N41" s="59"/>
    </row>
    <row r="42" spans="1:14" x14ac:dyDescent="0.35">
      <c r="A42" s="50"/>
      <c r="B42" s="50"/>
      <c r="C42" s="50"/>
      <c r="D42" s="61"/>
      <c r="E42" s="64"/>
      <c r="H42" s="59"/>
      <c r="I42" s="59"/>
      <c r="M42" s="59"/>
      <c r="N42" s="59"/>
    </row>
    <row r="43" spans="1:14" x14ac:dyDescent="0.35">
      <c r="A43" s="50"/>
      <c r="B43" s="50"/>
      <c r="C43" s="50"/>
      <c r="D43" s="61"/>
      <c r="E43" s="64"/>
      <c r="F43" s="60"/>
      <c r="G43" s="60"/>
      <c r="H43" s="59"/>
      <c r="I43" s="59"/>
      <c r="M43" s="60"/>
      <c r="N43" s="60"/>
    </row>
    <row r="44" spans="1:14" x14ac:dyDescent="0.35">
      <c r="A44" s="50"/>
      <c r="B44" s="50"/>
      <c r="C44" s="50"/>
      <c r="D44" s="61"/>
      <c r="E44" s="64"/>
      <c r="H44" s="59"/>
      <c r="I44" s="59"/>
      <c r="J44" s="60"/>
      <c r="K44" s="60"/>
      <c r="L44" s="60"/>
      <c r="M44" s="59"/>
      <c r="N44" s="59"/>
    </row>
    <row r="45" spans="1:14" x14ac:dyDescent="0.35">
      <c r="A45" s="50"/>
      <c r="B45" s="50"/>
      <c r="C45" s="50"/>
      <c r="D45" s="61"/>
      <c r="E45" s="64"/>
      <c r="H45" s="59"/>
      <c r="I45" s="59"/>
      <c r="M45" s="59"/>
      <c r="N45" s="60"/>
    </row>
    <row r="46" spans="1:14" x14ac:dyDescent="0.35">
      <c r="A46" s="50"/>
      <c r="B46" s="50"/>
      <c r="C46" s="50"/>
      <c r="D46" s="61"/>
      <c r="E46" s="64"/>
      <c r="H46" s="60"/>
      <c r="I46" s="60"/>
      <c r="M46" s="59"/>
      <c r="N46" s="59"/>
    </row>
    <row r="47" spans="1:14" x14ac:dyDescent="0.35">
      <c r="A47" s="50"/>
      <c r="B47" s="50"/>
      <c r="C47" s="50"/>
      <c r="D47" s="61"/>
      <c r="E47" s="64"/>
      <c r="H47" s="59"/>
      <c r="I47" s="59"/>
      <c r="M47" s="59"/>
      <c r="N47" s="59"/>
    </row>
    <row r="48" spans="1:14" x14ac:dyDescent="0.35">
      <c r="A48" s="50"/>
      <c r="B48" s="50"/>
      <c r="C48" s="50"/>
      <c r="D48" s="61"/>
      <c r="E48" s="64"/>
      <c r="H48" s="60"/>
      <c r="I48" s="60"/>
      <c r="M48" s="60"/>
      <c r="N48" s="60"/>
    </row>
    <row r="49" spans="1:17" x14ac:dyDescent="0.35">
      <c r="A49" s="50"/>
      <c r="B49" s="50"/>
      <c r="C49" s="50"/>
      <c r="D49" s="61"/>
      <c r="E49" s="64"/>
      <c r="H49" s="59"/>
      <c r="I49" s="60"/>
      <c r="M49" s="60"/>
      <c r="N49" s="60"/>
    </row>
    <row r="50" spans="1:17" x14ac:dyDescent="0.35">
      <c r="A50" s="50"/>
      <c r="B50" s="50"/>
      <c r="C50" s="50"/>
      <c r="D50" s="61"/>
      <c r="E50" s="64"/>
      <c r="H50" s="59"/>
      <c r="I50" s="59"/>
      <c r="M50" s="59"/>
      <c r="N50" s="59"/>
    </row>
    <row r="51" spans="1:17" x14ac:dyDescent="0.35">
      <c r="A51" s="50"/>
      <c r="B51" s="50"/>
      <c r="C51" s="49"/>
      <c r="D51" s="44"/>
      <c r="E51" s="66"/>
      <c r="H51" s="59"/>
      <c r="I51" s="59"/>
      <c r="M51" s="60"/>
      <c r="N51" s="59"/>
    </row>
    <row r="52" spans="1:17" x14ac:dyDescent="0.35">
      <c r="A52" s="50"/>
      <c r="B52" s="50"/>
      <c r="C52" s="49"/>
      <c r="D52" s="44"/>
      <c r="E52" s="66"/>
      <c r="M52" s="59"/>
      <c r="N52" s="60"/>
    </row>
    <row r="53" spans="1:17" x14ac:dyDescent="0.35">
      <c r="A53" s="49"/>
      <c r="B53" s="49"/>
      <c r="C53" s="49"/>
      <c r="D53" s="44"/>
      <c r="E53" s="66"/>
      <c r="M53" s="59"/>
      <c r="N53" s="59"/>
      <c r="P53"/>
      <c r="Q53"/>
    </row>
    <row r="54" spans="1:17" x14ac:dyDescent="0.35">
      <c r="A54" s="49"/>
      <c r="B54" s="49"/>
      <c r="C54" s="49"/>
      <c r="D54" s="44"/>
      <c r="E54" s="66"/>
      <c r="P54" s="57"/>
      <c r="Q54" s="57"/>
    </row>
    <row r="55" spans="1:17" x14ac:dyDescent="0.35">
      <c r="A55" s="49"/>
      <c r="B55" s="49"/>
      <c r="C55" s="49"/>
      <c r="D55" s="44"/>
      <c r="E55" s="66"/>
      <c r="P55" s="74"/>
      <c r="Q55" s="57"/>
    </row>
    <row r="56" spans="1:17" x14ac:dyDescent="0.35">
      <c r="A56" s="50"/>
      <c r="B56" s="50"/>
      <c r="C56" s="50"/>
      <c r="D56" s="45"/>
      <c r="E56" s="67"/>
    </row>
    <row r="57" spans="1:17" x14ac:dyDescent="0.35">
      <c r="A57" s="49"/>
      <c r="B57" s="49"/>
      <c r="C57" s="49"/>
      <c r="D57" s="44"/>
      <c r="E57" s="66"/>
    </row>
    <row r="58" spans="1:17" x14ac:dyDescent="0.35">
      <c r="A58" s="49"/>
      <c r="B58" s="49"/>
      <c r="C58" s="49"/>
      <c r="D58" s="44"/>
      <c r="E58" s="66"/>
    </row>
    <row r="59" spans="1:17" x14ac:dyDescent="0.35">
      <c r="A59" s="49"/>
      <c r="B59" s="49"/>
      <c r="C59" s="49"/>
      <c r="D59" s="44"/>
      <c r="E59" s="66"/>
    </row>
    <row r="60" spans="1:17" x14ac:dyDescent="0.35">
      <c r="A60" s="49"/>
      <c r="B60" s="49"/>
      <c r="C60" s="49"/>
      <c r="D60" s="44"/>
      <c r="E60" s="66"/>
    </row>
    <row r="61" spans="1:17" x14ac:dyDescent="0.35">
      <c r="A61" s="49"/>
      <c r="B61" s="49"/>
      <c r="C61" s="49"/>
      <c r="D61" s="44"/>
      <c r="E61" s="66"/>
    </row>
    <row r="62" spans="1:17" x14ac:dyDescent="0.35">
      <c r="A62" s="49"/>
      <c r="B62" s="49"/>
      <c r="C62" s="49"/>
      <c r="D62" s="44"/>
      <c r="E62" s="66"/>
    </row>
    <row r="63" spans="1:17" x14ac:dyDescent="0.35">
      <c r="A63" s="49"/>
      <c r="B63" s="49"/>
      <c r="C63" s="49"/>
      <c r="D63" s="44"/>
      <c r="E63" s="66"/>
    </row>
    <row r="64" spans="1:17" x14ac:dyDescent="0.35">
      <c r="A64" s="49"/>
      <c r="B64" s="49"/>
      <c r="C64" s="49"/>
      <c r="D64" s="44"/>
      <c r="E64" s="66"/>
    </row>
    <row r="65" spans="1:5" x14ac:dyDescent="0.35">
      <c r="A65" s="49"/>
      <c r="B65" s="49"/>
      <c r="C65" s="49"/>
      <c r="D65" s="44"/>
      <c r="E65" s="66"/>
    </row>
    <row r="66" spans="1:5" x14ac:dyDescent="0.35">
      <c r="A66" s="49"/>
      <c r="B66" s="49"/>
      <c r="C66" s="49"/>
      <c r="D66" s="44"/>
      <c r="E66" s="66"/>
    </row>
    <row r="67" spans="1:5" x14ac:dyDescent="0.35">
      <c r="A67" s="49"/>
      <c r="B67" s="49"/>
      <c r="C67" s="49"/>
      <c r="D67" s="44"/>
      <c r="E67" s="66"/>
    </row>
    <row r="68" spans="1:5" x14ac:dyDescent="0.35">
      <c r="A68" s="49"/>
      <c r="B68" s="49"/>
      <c r="C68" s="49"/>
      <c r="D68" s="44"/>
      <c r="E68" s="66"/>
    </row>
    <row r="69" spans="1:5" x14ac:dyDescent="0.35">
      <c r="A69" s="49"/>
      <c r="B69" s="49"/>
      <c r="C69" s="49"/>
      <c r="D69" s="44"/>
      <c r="E69" s="66"/>
    </row>
    <row r="70" spans="1:5" x14ac:dyDescent="0.35">
      <c r="A70" s="49"/>
      <c r="B70" s="49"/>
      <c r="C70" s="49"/>
      <c r="D70" s="44"/>
      <c r="E70" s="66"/>
    </row>
    <row r="71" spans="1:5" x14ac:dyDescent="0.35">
      <c r="A71" s="49"/>
      <c r="B71" s="49"/>
      <c r="C71" s="49"/>
      <c r="D71" s="44"/>
      <c r="E71" s="66"/>
    </row>
    <row r="72" spans="1:5" x14ac:dyDescent="0.35">
      <c r="A72" s="49"/>
      <c r="B72" s="49"/>
      <c r="C72" s="49"/>
      <c r="D72" s="44"/>
      <c r="E72" s="66"/>
    </row>
    <row r="73" spans="1:5" x14ac:dyDescent="0.35">
      <c r="A73" s="49"/>
      <c r="B73" s="49"/>
      <c r="C73" s="49"/>
      <c r="D73" s="44"/>
      <c r="E73" s="66"/>
    </row>
    <row r="74" spans="1:5" x14ac:dyDescent="0.35">
      <c r="A74" s="49"/>
      <c r="B74" s="49"/>
      <c r="C74" s="49"/>
      <c r="D74" s="44"/>
      <c r="E74" s="66"/>
    </row>
    <row r="75" spans="1:5" x14ac:dyDescent="0.35">
      <c r="A75" s="49"/>
      <c r="B75" s="49"/>
      <c r="C75" s="49"/>
      <c r="D75" s="44"/>
      <c r="E75" s="66"/>
    </row>
    <row r="76" spans="1:5" x14ac:dyDescent="0.35">
      <c r="A76" s="50"/>
      <c r="B76" s="50"/>
      <c r="C76" s="50"/>
      <c r="D76" s="45"/>
      <c r="E76" s="67"/>
    </row>
    <row r="77" spans="1:5" x14ac:dyDescent="0.35">
      <c r="A77" s="49"/>
      <c r="B77" s="49"/>
      <c r="C77" s="49"/>
      <c r="D77" s="44"/>
      <c r="E77" s="66"/>
    </row>
    <row r="78" spans="1:5" x14ac:dyDescent="0.35">
      <c r="A78" s="49"/>
      <c r="B78" s="49"/>
      <c r="C78" s="49"/>
      <c r="D78" s="44"/>
      <c r="E78" s="66"/>
    </row>
    <row r="79" spans="1:5" x14ac:dyDescent="0.35">
      <c r="A79" s="50"/>
      <c r="B79" s="50"/>
      <c r="C79" s="50"/>
      <c r="D79" s="45"/>
      <c r="E79" s="67"/>
    </row>
    <row r="80" spans="1:5" x14ac:dyDescent="0.35">
      <c r="A80" s="49"/>
      <c r="B80" s="49"/>
      <c r="C80" s="49"/>
      <c r="D80" s="44"/>
      <c r="E80" s="66"/>
    </row>
    <row r="81" spans="1:5" x14ac:dyDescent="0.35">
      <c r="A81" s="50"/>
      <c r="B81" s="50"/>
      <c r="C81" s="50"/>
      <c r="D81" s="45"/>
      <c r="E81" s="67"/>
    </row>
    <row r="82" spans="1:5" x14ac:dyDescent="0.35">
      <c r="A82" s="51"/>
      <c r="B82" s="51"/>
      <c r="C82" s="51"/>
      <c r="D82" s="46"/>
      <c r="E82" s="68"/>
    </row>
    <row r="83" spans="1:5" x14ac:dyDescent="0.35">
      <c r="A83" s="49"/>
      <c r="B83" s="49"/>
      <c r="C83" s="49"/>
      <c r="D83" s="44"/>
      <c r="E83" s="66"/>
    </row>
    <row r="84" spans="1:5" x14ac:dyDescent="0.35">
      <c r="D84" s="45"/>
      <c r="E84" s="69"/>
    </row>
    <row r="85" spans="1:5" x14ac:dyDescent="0.35">
      <c r="A85" s="50"/>
      <c r="B85" s="50"/>
      <c r="C85" s="50"/>
      <c r="D85" s="45"/>
      <c r="E85" s="67"/>
    </row>
    <row r="86" spans="1:5" x14ac:dyDescent="0.35">
      <c r="A86" s="50"/>
      <c r="B86" s="50"/>
      <c r="C86" s="50"/>
      <c r="D86" s="45"/>
      <c r="E86" s="67"/>
    </row>
    <row r="87" spans="1:5" x14ac:dyDescent="0.35">
      <c r="A87" s="49"/>
      <c r="B87" s="49"/>
      <c r="C87" s="49"/>
      <c r="D87" s="44"/>
      <c r="E87" s="66"/>
    </row>
    <row r="88" spans="1:5" x14ac:dyDescent="0.35">
      <c r="A88" s="49"/>
      <c r="B88" s="49"/>
      <c r="C88" s="49"/>
      <c r="D88" s="44"/>
      <c r="E88" s="66"/>
    </row>
    <row r="89" spans="1:5" x14ac:dyDescent="0.35">
      <c r="A89" s="49"/>
      <c r="B89" s="49"/>
      <c r="C89" s="49"/>
      <c r="D89" s="44"/>
      <c r="E89" s="66"/>
    </row>
    <row r="90" spans="1:5" x14ac:dyDescent="0.35">
      <c r="A90" s="49"/>
      <c r="B90" s="49"/>
      <c r="C90" s="49"/>
      <c r="D90" s="44"/>
      <c r="E90" s="66"/>
    </row>
    <row r="91" spans="1:5" x14ac:dyDescent="0.35">
      <c r="A91" s="49"/>
      <c r="B91" s="49"/>
      <c r="C91" s="49"/>
      <c r="D91" s="44"/>
      <c r="E91" s="66"/>
    </row>
    <row r="92" spans="1:5" x14ac:dyDescent="0.35">
      <c r="A92" s="49"/>
      <c r="B92" s="49"/>
      <c r="C92" s="49"/>
      <c r="D92" s="44"/>
      <c r="E92" s="66"/>
    </row>
    <row r="93" spans="1:5" x14ac:dyDescent="0.35">
      <c r="A93" s="49"/>
      <c r="B93" s="49"/>
      <c r="C93" s="49"/>
      <c r="D93" s="44"/>
      <c r="E93" s="66"/>
    </row>
    <row r="94" spans="1:5" x14ac:dyDescent="0.35">
      <c r="A94" s="49"/>
      <c r="B94" s="49"/>
      <c r="C94" s="49"/>
      <c r="D94" s="44"/>
      <c r="E94" s="66"/>
    </row>
    <row r="95" spans="1:5" x14ac:dyDescent="0.35">
      <c r="A95" s="49"/>
      <c r="B95" s="49"/>
      <c r="C95" s="49"/>
      <c r="D95" s="44"/>
      <c r="E95" s="66"/>
    </row>
    <row r="96" spans="1:5" x14ac:dyDescent="0.35">
      <c r="A96" s="49"/>
      <c r="B96" s="49"/>
      <c r="C96" s="49"/>
      <c r="D96" s="44"/>
      <c r="E96" s="66"/>
    </row>
    <row r="97" spans="1:5" x14ac:dyDescent="0.35">
      <c r="A97" s="49"/>
      <c r="B97" s="49"/>
      <c r="C97" s="49"/>
      <c r="D97" s="44"/>
      <c r="E97" s="66"/>
    </row>
    <row r="98" spans="1:5" x14ac:dyDescent="0.35">
      <c r="A98" s="49"/>
      <c r="B98" s="49"/>
      <c r="C98" s="49"/>
      <c r="D98" s="44"/>
      <c r="E98" s="66"/>
    </row>
    <row r="99" spans="1:5" x14ac:dyDescent="0.35">
      <c r="A99" s="49"/>
      <c r="B99" s="49"/>
      <c r="C99" s="49"/>
      <c r="D99" s="44"/>
      <c r="E99" s="66"/>
    </row>
    <row r="100" spans="1:5" x14ac:dyDescent="0.35">
      <c r="A100" s="49"/>
      <c r="B100" s="49"/>
      <c r="C100" s="49"/>
      <c r="D100" s="44"/>
      <c r="E100" s="66"/>
    </row>
    <row r="101" spans="1:5" x14ac:dyDescent="0.35">
      <c r="A101" s="49"/>
      <c r="B101" s="49"/>
      <c r="C101" s="49"/>
      <c r="D101" s="44"/>
      <c r="E101" s="66"/>
    </row>
    <row r="102" spans="1:5" x14ac:dyDescent="0.35">
      <c r="A102" s="49"/>
      <c r="B102" s="49"/>
      <c r="C102" s="49"/>
      <c r="D102" s="44"/>
      <c r="E102" s="66"/>
    </row>
    <row r="103" spans="1:5" x14ac:dyDescent="0.35">
      <c r="A103" s="49"/>
      <c r="B103" s="49"/>
      <c r="C103" s="49"/>
      <c r="D103" s="44"/>
      <c r="E103" s="66"/>
    </row>
    <row r="104" spans="1:5" x14ac:dyDescent="0.35">
      <c r="A104" s="49"/>
      <c r="B104" s="49"/>
      <c r="C104" s="49"/>
      <c r="D104" s="44"/>
      <c r="E104" s="66"/>
    </row>
  </sheetData>
  <sortState ref="A2:N94">
    <sortCondition ref="A2:A94"/>
    <sortCondition ref="B2:B94"/>
  </sortState>
  <mergeCells count="2">
    <mergeCell ref="I9:L9"/>
    <mergeCell ref="M9:P9"/>
  </mergeCells>
  <pageMargins left="0.7" right="0.7" top="0.75" bottom="0.75" header="0.3" footer="0.3"/>
  <pageSetup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2:P118"/>
  <sheetViews>
    <sheetView topLeftCell="B98" workbookViewId="0">
      <selection activeCell="K114" sqref="K114"/>
    </sheetView>
  </sheetViews>
  <sheetFormatPr defaultRowHeight="14.5" x14ac:dyDescent="0.35"/>
  <cols>
    <col min="3" max="3" width="15.453125" customWidth="1"/>
    <col min="5" max="5" width="17.26953125" customWidth="1"/>
    <col min="11" max="11" width="10.54296875" customWidth="1"/>
    <col min="12" max="12" width="10.81640625" customWidth="1"/>
    <col min="13" max="13" width="12.1796875" bestFit="1" customWidth="1"/>
    <col min="14" max="14" width="12.08984375" bestFit="1" customWidth="1"/>
    <col min="15" max="15" width="10.6328125" customWidth="1"/>
    <col min="16" max="16" width="10.453125" customWidth="1"/>
    <col min="17" max="17" width="11.08984375" customWidth="1"/>
  </cols>
  <sheetData>
    <row r="2" spans="1:16" x14ac:dyDescent="0.35">
      <c r="A2" s="4" t="s">
        <v>100</v>
      </c>
    </row>
    <row r="3" spans="1:16" x14ac:dyDescent="0.35">
      <c r="A3" t="s">
        <v>106</v>
      </c>
    </row>
    <row r="4" spans="1:16" x14ac:dyDescent="0.35">
      <c r="A4" t="s">
        <v>116</v>
      </c>
    </row>
    <row r="5" spans="1:16" x14ac:dyDescent="0.35">
      <c r="A5" t="s">
        <v>104</v>
      </c>
    </row>
    <row r="6" spans="1:16" x14ac:dyDescent="0.35">
      <c r="A6" t="s">
        <v>115</v>
      </c>
    </row>
    <row r="7" spans="1:16" x14ac:dyDescent="0.35">
      <c r="A7" s="4" t="s">
        <v>142</v>
      </c>
      <c r="B7" s="4"/>
    </row>
    <row r="10" spans="1:16" x14ac:dyDescent="0.35">
      <c r="A10" s="86" t="s">
        <v>79</v>
      </c>
      <c r="B10" s="83"/>
      <c r="C10" s="83"/>
      <c r="D10" s="83"/>
      <c r="E10" s="83"/>
      <c r="F10" s="83"/>
      <c r="G10" s="83"/>
      <c r="H10" s="83"/>
      <c r="I10" s="244" t="s">
        <v>20</v>
      </c>
      <c r="J10" s="244"/>
      <c r="K10" s="244"/>
      <c r="L10" s="244"/>
      <c r="M10" s="247" t="s">
        <v>22</v>
      </c>
      <c r="N10" s="247"/>
      <c r="O10" s="247"/>
      <c r="P10" s="247"/>
    </row>
    <row r="11" spans="1:16" ht="58" x14ac:dyDescent="0.35">
      <c r="A11" s="127" t="s">
        <v>2</v>
      </c>
      <c r="B11" s="127" t="s">
        <v>17</v>
      </c>
      <c r="C11" s="127" t="s">
        <v>48</v>
      </c>
      <c r="D11" s="127" t="s">
        <v>18</v>
      </c>
      <c r="E11" s="127" t="s">
        <v>19</v>
      </c>
      <c r="F11" s="127" t="s">
        <v>44</v>
      </c>
      <c r="G11" s="127" t="s">
        <v>45</v>
      </c>
      <c r="H11" s="127" t="s">
        <v>46</v>
      </c>
      <c r="I11" s="128" t="s">
        <v>107</v>
      </c>
      <c r="J11" s="128" t="s">
        <v>119</v>
      </c>
      <c r="K11" s="178" t="s">
        <v>13</v>
      </c>
      <c r="L11" s="178" t="s">
        <v>21</v>
      </c>
      <c r="M11" s="128" t="s">
        <v>107</v>
      </c>
      <c r="N11" s="128" t="s">
        <v>119</v>
      </c>
      <c r="O11" s="178" t="s">
        <v>13</v>
      </c>
      <c r="P11" s="178" t="s">
        <v>21</v>
      </c>
    </row>
    <row r="12" spans="1:16" s="134" customFormat="1" x14ac:dyDescent="0.35">
      <c r="A12" s="135" t="s">
        <v>1</v>
      </c>
      <c r="B12" s="135" t="s">
        <v>62</v>
      </c>
      <c r="C12" s="135" t="s">
        <v>63</v>
      </c>
      <c r="D12" s="135" t="s">
        <v>250</v>
      </c>
      <c r="E12" s="134" t="s">
        <v>64</v>
      </c>
      <c r="F12" s="134" t="s">
        <v>72</v>
      </c>
      <c r="G12" s="134" t="s">
        <v>26</v>
      </c>
      <c r="H12" s="134" t="s">
        <v>27</v>
      </c>
      <c r="I12" s="136">
        <v>13</v>
      </c>
      <c r="J12" s="136">
        <v>13</v>
      </c>
      <c r="K12" s="136">
        <f>J12-I12</f>
        <v>0</v>
      </c>
      <c r="L12" s="137">
        <f>K12/I12</f>
        <v>0</v>
      </c>
      <c r="M12" s="138">
        <v>14850</v>
      </c>
      <c r="N12" s="138">
        <v>12900</v>
      </c>
      <c r="O12" s="182">
        <f>N12-M12</f>
        <v>-1950</v>
      </c>
      <c r="P12" s="183">
        <f>O12/M12</f>
        <v>-0.13131313131313133</v>
      </c>
    </row>
    <row r="13" spans="1:16" s="134" customFormat="1" x14ac:dyDescent="0.35">
      <c r="A13" s="130" t="s">
        <v>1</v>
      </c>
      <c r="B13" s="130" t="s">
        <v>67</v>
      </c>
      <c r="C13" s="130" t="s">
        <v>68</v>
      </c>
      <c r="D13" s="130" t="s">
        <v>251</v>
      </c>
      <c r="E13" s="129" t="s">
        <v>252</v>
      </c>
      <c r="F13" s="129" t="s">
        <v>72</v>
      </c>
      <c r="G13" s="129" t="s">
        <v>66</v>
      </c>
      <c r="H13" s="129" t="s">
        <v>27</v>
      </c>
      <c r="I13" s="131">
        <v>6</v>
      </c>
      <c r="J13" s="131">
        <v>5</v>
      </c>
      <c r="K13" s="131">
        <f t="shared" ref="K13:K76" si="0">J13-I13</f>
        <v>-1</v>
      </c>
      <c r="L13" s="132">
        <f t="shared" ref="L13:L76" si="1">K13/I13</f>
        <v>-0.16666666666666666</v>
      </c>
      <c r="M13" s="133">
        <v>12000</v>
      </c>
      <c r="N13" s="133">
        <v>10000</v>
      </c>
      <c r="O13" s="179">
        <f t="shared" ref="O13:O76" si="2">N13-M13</f>
        <v>-2000</v>
      </c>
      <c r="P13" s="180">
        <f t="shared" ref="P13:P76" si="3">O13/M13</f>
        <v>-0.16666666666666666</v>
      </c>
    </row>
    <row r="14" spans="1:16" s="134" customFormat="1" x14ac:dyDescent="0.35">
      <c r="A14" s="135" t="s">
        <v>1</v>
      </c>
      <c r="B14" s="135" t="s">
        <v>67</v>
      </c>
      <c r="C14" s="135" t="s">
        <v>68</v>
      </c>
      <c r="D14" s="135" t="s">
        <v>253</v>
      </c>
      <c r="E14" s="134" t="s">
        <v>254</v>
      </c>
      <c r="F14" s="134" t="s">
        <v>72</v>
      </c>
      <c r="G14" s="134" t="s">
        <v>66</v>
      </c>
      <c r="H14" s="134" t="s">
        <v>27</v>
      </c>
      <c r="I14" s="136">
        <v>35</v>
      </c>
      <c r="J14" s="136">
        <v>32</v>
      </c>
      <c r="K14" s="136">
        <f t="shared" si="0"/>
        <v>-3</v>
      </c>
      <c r="L14" s="137">
        <f t="shared" si="1"/>
        <v>-8.5714285714285715E-2</v>
      </c>
      <c r="M14" s="138">
        <v>24700</v>
      </c>
      <c r="N14" s="138">
        <v>23167</v>
      </c>
      <c r="O14" s="182">
        <f t="shared" si="2"/>
        <v>-1533</v>
      </c>
      <c r="P14" s="183">
        <f t="shared" si="3"/>
        <v>-6.2064777327935222E-2</v>
      </c>
    </row>
    <row r="15" spans="1:16" s="134" customFormat="1" x14ac:dyDescent="0.35">
      <c r="A15" s="130" t="s">
        <v>1</v>
      </c>
      <c r="B15" s="130" t="s">
        <v>67</v>
      </c>
      <c r="C15" s="130" t="s">
        <v>68</v>
      </c>
      <c r="D15" s="130" t="s">
        <v>255</v>
      </c>
      <c r="E15" s="129" t="s">
        <v>256</v>
      </c>
      <c r="F15" s="129" t="s">
        <v>72</v>
      </c>
      <c r="G15" s="129" t="s">
        <v>66</v>
      </c>
      <c r="H15" s="129" t="s">
        <v>27</v>
      </c>
      <c r="I15" s="131">
        <v>38</v>
      </c>
      <c r="J15" s="131">
        <v>33</v>
      </c>
      <c r="K15" s="131">
        <f t="shared" si="0"/>
        <v>-5</v>
      </c>
      <c r="L15" s="132">
        <f t="shared" si="1"/>
        <v>-0.13157894736842105</v>
      </c>
      <c r="M15" s="133">
        <v>85000</v>
      </c>
      <c r="N15" s="133">
        <v>77000</v>
      </c>
      <c r="O15" s="179">
        <f t="shared" si="2"/>
        <v>-8000</v>
      </c>
      <c r="P15" s="180">
        <f t="shared" si="3"/>
        <v>-9.4117647058823528E-2</v>
      </c>
    </row>
    <row r="16" spans="1:16" s="134" customFormat="1" x14ac:dyDescent="0.35">
      <c r="A16" s="135" t="s">
        <v>1</v>
      </c>
      <c r="B16" s="135" t="s">
        <v>67</v>
      </c>
      <c r="C16" s="135" t="s">
        <v>68</v>
      </c>
      <c r="D16" s="135" t="s">
        <v>257</v>
      </c>
      <c r="E16" s="134" t="s">
        <v>258</v>
      </c>
      <c r="F16" s="134" t="s">
        <v>65</v>
      </c>
      <c r="G16" s="134" t="s">
        <v>66</v>
      </c>
      <c r="H16" s="134" t="s">
        <v>27</v>
      </c>
      <c r="I16" s="136">
        <v>1</v>
      </c>
      <c r="J16" s="136">
        <v>0</v>
      </c>
      <c r="K16" s="136">
        <f t="shared" si="0"/>
        <v>-1</v>
      </c>
      <c r="L16" s="137">
        <f t="shared" si="1"/>
        <v>-1</v>
      </c>
      <c r="M16" s="138">
        <v>1200</v>
      </c>
      <c r="N16" s="138">
        <v>0</v>
      </c>
      <c r="O16" s="182">
        <f t="shared" si="2"/>
        <v>-1200</v>
      </c>
      <c r="P16" s="183">
        <f t="shared" si="3"/>
        <v>-1</v>
      </c>
    </row>
    <row r="17" spans="1:16" s="134" customFormat="1" x14ac:dyDescent="0.35">
      <c r="A17" s="130" t="s">
        <v>1</v>
      </c>
      <c r="B17" s="130" t="s">
        <v>67</v>
      </c>
      <c r="C17" s="130" t="s">
        <v>68</v>
      </c>
      <c r="D17" s="130" t="s">
        <v>259</v>
      </c>
      <c r="E17" s="129" t="s">
        <v>260</v>
      </c>
      <c r="F17" s="129" t="s">
        <v>65</v>
      </c>
      <c r="G17" s="129" t="s">
        <v>69</v>
      </c>
      <c r="H17" s="129" t="s">
        <v>31</v>
      </c>
      <c r="I17" s="131">
        <v>1</v>
      </c>
      <c r="J17" s="131">
        <v>0</v>
      </c>
      <c r="K17" s="131">
        <f t="shared" si="0"/>
        <v>-1</v>
      </c>
      <c r="L17" s="132">
        <f t="shared" si="1"/>
        <v>-1</v>
      </c>
      <c r="M17" s="133">
        <v>500</v>
      </c>
      <c r="N17" s="133">
        <v>0</v>
      </c>
      <c r="O17" s="179">
        <f t="shared" si="2"/>
        <v>-500</v>
      </c>
      <c r="P17" s="180">
        <f t="shared" si="3"/>
        <v>-1</v>
      </c>
    </row>
    <row r="18" spans="1:16" s="134" customFormat="1" x14ac:dyDescent="0.35">
      <c r="A18" s="135" t="s">
        <v>1</v>
      </c>
      <c r="B18" s="135" t="s">
        <v>67</v>
      </c>
      <c r="C18" s="135" t="s">
        <v>68</v>
      </c>
      <c r="D18" s="135" t="s">
        <v>261</v>
      </c>
      <c r="E18" s="134" t="s">
        <v>262</v>
      </c>
      <c r="F18" s="134" t="s">
        <v>65</v>
      </c>
      <c r="G18" s="134" t="s">
        <v>66</v>
      </c>
      <c r="H18" s="134" t="s">
        <v>27</v>
      </c>
      <c r="I18" s="136">
        <v>1</v>
      </c>
      <c r="J18" s="136">
        <v>0</v>
      </c>
      <c r="K18" s="136">
        <f t="shared" si="0"/>
        <v>-1</v>
      </c>
      <c r="L18" s="137">
        <f t="shared" si="1"/>
        <v>-1</v>
      </c>
      <c r="M18" s="138">
        <v>600</v>
      </c>
      <c r="N18" s="138">
        <v>0</v>
      </c>
      <c r="O18" s="182">
        <f t="shared" si="2"/>
        <v>-600</v>
      </c>
      <c r="P18" s="183">
        <f t="shared" si="3"/>
        <v>-1</v>
      </c>
    </row>
    <row r="19" spans="1:16" s="134" customFormat="1" x14ac:dyDescent="0.35">
      <c r="A19" s="130" t="s">
        <v>1</v>
      </c>
      <c r="B19" s="130" t="s">
        <v>67</v>
      </c>
      <c r="C19" s="130" t="s">
        <v>68</v>
      </c>
      <c r="D19" s="130" t="s">
        <v>263</v>
      </c>
      <c r="E19" s="129" t="s">
        <v>264</v>
      </c>
      <c r="F19" s="129" t="s">
        <v>65</v>
      </c>
      <c r="G19" s="129" t="s">
        <v>66</v>
      </c>
      <c r="H19" s="129" t="s">
        <v>27</v>
      </c>
      <c r="I19" s="131">
        <v>1</v>
      </c>
      <c r="J19" s="131">
        <v>1</v>
      </c>
      <c r="K19" s="131">
        <f t="shared" si="0"/>
        <v>0</v>
      </c>
      <c r="L19" s="132">
        <f t="shared" si="1"/>
        <v>0</v>
      </c>
      <c r="M19" s="133">
        <v>250</v>
      </c>
      <c r="N19" s="133">
        <v>250</v>
      </c>
      <c r="O19" s="179">
        <f t="shared" si="2"/>
        <v>0</v>
      </c>
      <c r="P19" s="180">
        <f t="shared" si="3"/>
        <v>0</v>
      </c>
    </row>
    <row r="20" spans="1:16" s="134" customFormat="1" x14ac:dyDescent="0.35">
      <c r="A20" s="135" t="s">
        <v>1</v>
      </c>
      <c r="B20" s="135" t="s">
        <v>67</v>
      </c>
      <c r="C20" s="135" t="s">
        <v>68</v>
      </c>
      <c r="D20" s="135" t="s">
        <v>265</v>
      </c>
      <c r="E20" s="134" t="s">
        <v>266</v>
      </c>
      <c r="F20" s="134" t="s">
        <v>72</v>
      </c>
      <c r="G20" s="134" t="s">
        <v>66</v>
      </c>
      <c r="H20" s="134" t="s">
        <v>27</v>
      </c>
      <c r="I20" s="136">
        <v>2</v>
      </c>
      <c r="J20" s="136">
        <v>0</v>
      </c>
      <c r="K20" s="136">
        <f t="shared" si="0"/>
        <v>-2</v>
      </c>
      <c r="L20" s="137">
        <f t="shared" si="1"/>
        <v>-1</v>
      </c>
      <c r="M20" s="138">
        <v>3000</v>
      </c>
      <c r="N20" s="138">
        <v>0</v>
      </c>
      <c r="O20" s="182">
        <f t="shared" si="2"/>
        <v>-3000</v>
      </c>
      <c r="P20" s="183">
        <f t="shared" si="3"/>
        <v>-1</v>
      </c>
    </row>
    <row r="21" spans="1:16" s="134" customFormat="1" x14ac:dyDescent="0.35">
      <c r="A21" s="130" t="s">
        <v>1</v>
      </c>
      <c r="B21" s="130" t="s">
        <v>67</v>
      </c>
      <c r="C21" s="130" t="s">
        <v>68</v>
      </c>
      <c r="D21" s="130" t="s">
        <v>267</v>
      </c>
      <c r="E21" s="129" t="s">
        <v>268</v>
      </c>
      <c r="F21" s="129" t="s">
        <v>65</v>
      </c>
      <c r="G21" s="129" t="s">
        <v>66</v>
      </c>
      <c r="H21" s="129" t="s">
        <v>27</v>
      </c>
      <c r="I21" s="131">
        <v>1</v>
      </c>
      <c r="J21" s="131">
        <v>1</v>
      </c>
      <c r="K21" s="131">
        <f t="shared" si="0"/>
        <v>0</v>
      </c>
      <c r="L21" s="132">
        <f t="shared" si="1"/>
        <v>0</v>
      </c>
      <c r="M21" s="133">
        <v>1000</v>
      </c>
      <c r="N21" s="133">
        <v>1000</v>
      </c>
      <c r="O21" s="179">
        <f t="shared" si="2"/>
        <v>0</v>
      </c>
      <c r="P21" s="180">
        <f t="shared" si="3"/>
        <v>0</v>
      </c>
    </row>
    <row r="22" spans="1:16" s="134" customFormat="1" x14ac:dyDescent="0.35">
      <c r="A22" s="135" t="s">
        <v>1</v>
      </c>
      <c r="B22" s="135" t="s">
        <v>67</v>
      </c>
      <c r="C22" s="135" t="s">
        <v>68</v>
      </c>
      <c r="D22" s="135" t="s">
        <v>269</v>
      </c>
      <c r="E22" s="134" t="s">
        <v>270</v>
      </c>
      <c r="F22" s="134" t="s">
        <v>65</v>
      </c>
      <c r="G22" s="134" t="s">
        <v>69</v>
      </c>
      <c r="H22" s="134" t="s">
        <v>27</v>
      </c>
      <c r="I22" s="136">
        <v>4</v>
      </c>
      <c r="J22" s="136">
        <v>6</v>
      </c>
      <c r="K22" s="136">
        <f t="shared" si="0"/>
        <v>2</v>
      </c>
      <c r="L22" s="137">
        <f t="shared" si="1"/>
        <v>0.5</v>
      </c>
      <c r="M22" s="138">
        <v>2000</v>
      </c>
      <c r="N22" s="138">
        <v>1500</v>
      </c>
      <c r="O22" s="182">
        <f t="shared" si="2"/>
        <v>-500</v>
      </c>
      <c r="P22" s="183">
        <f t="shared" si="3"/>
        <v>-0.25</v>
      </c>
    </row>
    <row r="23" spans="1:16" s="134" customFormat="1" x14ac:dyDescent="0.35">
      <c r="A23" s="130" t="s">
        <v>1</v>
      </c>
      <c r="B23" s="130" t="s">
        <v>67</v>
      </c>
      <c r="C23" s="130" t="s">
        <v>68</v>
      </c>
      <c r="D23" s="130" t="s">
        <v>271</v>
      </c>
      <c r="E23" s="129" t="s">
        <v>272</v>
      </c>
      <c r="F23" s="129" t="s">
        <v>65</v>
      </c>
      <c r="G23" s="129" t="s">
        <v>69</v>
      </c>
      <c r="H23" s="129" t="s">
        <v>27</v>
      </c>
      <c r="I23" s="131">
        <v>9</v>
      </c>
      <c r="J23" s="131">
        <v>30</v>
      </c>
      <c r="K23" s="131">
        <f t="shared" si="0"/>
        <v>21</v>
      </c>
      <c r="L23" s="132">
        <f t="shared" si="1"/>
        <v>2.3333333333333335</v>
      </c>
      <c r="M23" s="133">
        <v>1300</v>
      </c>
      <c r="N23" s="133">
        <v>3000</v>
      </c>
      <c r="O23" s="179">
        <f t="shared" si="2"/>
        <v>1700</v>
      </c>
      <c r="P23" s="180">
        <f t="shared" si="3"/>
        <v>1.3076923076923077</v>
      </c>
    </row>
    <row r="24" spans="1:16" s="134" customFormat="1" x14ac:dyDescent="0.35">
      <c r="A24" s="135" t="s">
        <v>1</v>
      </c>
      <c r="B24" s="135" t="s">
        <v>67</v>
      </c>
      <c r="C24" s="135" t="s">
        <v>68</v>
      </c>
      <c r="D24" s="135" t="s">
        <v>273</v>
      </c>
      <c r="E24" s="134" t="s">
        <v>274</v>
      </c>
      <c r="F24" s="134" t="s">
        <v>65</v>
      </c>
      <c r="G24" s="134" t="s">
        <v>66</v>
      </c>
      <c r="H24" s="134" t="s">
        <v>27</v>
      </c>
      <c r="I24" s="136">
        <v>1</v>
      </c>
      <c r="J24" s="136">
        <v>1</v>
      </c>
      <c r="K24" s="136">
        <f t="shared" si="0"/>
        <v>0</v>
      </c>
      <c r="L24" s="137">
        <f t="shared" si="1"/>
        <v>0</v>
      </c>
      <c r="M24" s="138">
        <v>500</v>
      </c>
      <c r="N24" s="138">
        <v>500</v>
      </c>
      <c r="O24" s="182">
        <f t="shared" si="2"/>
        <v>0</v>
      </c>
      <c r="P24" s="183">
        <f t="shared" si="3"/>
        <v>0</v>
      </c>
    </row>
    <row r="25" spans="1:16" s="134" customFormat="1" x14ac:dyDescent="0.35">
      <c r="A25" s="130" t="s">
        <v>1</v>
      </c>
      <c r="B25" s="130" t="s">
        <v>67</v>
      </c>
      <c r="C25" s="130" t="s">
        <v>68</v>
      </c>
      <c r="D25" s="130" t="s">
        <v>275</v>
      </c>
      <c r="E25" s="129" t="s">
        <v>276</v>
      </c>
      <c r="F25" s="129" t="s">
        <v>65</v>
      </c>
      <c r="G25" s="129" t="s">
        <v>66</v>
      </c>
      <c r="H25" s="129" t="s">
        <v>27</v>
      </c>
      <c r="I25" s="131">
        <v>1</v>
      </c>
      <c r="J25" s="131">
        <v>1</v>
      </c>
      <c r="K25" s="131">
        <f t="shared" si="0"/>
        <v>0</v>
      </c>
      <c r="L25" s="132">
        <f t="shared" si="1"/>
        <v>0</v>
      </c>
      <c r="M25" s="133">
        <v>500</v>
      </c>
      <c r="N25" s="133">
        <v>500</v>
      </c>
      <c r="O25" s="179">
        <f t="shared" si="2"/>
        <v>0</v>
      </c>
      <c r="P25" s="180">
        <f t="shared" si="3"/>
        <v>0</v>
      </c>
    </row>
    <row r="26" spans="1:16" s="134" customFormat="1" x14ac:dyDescent="0.35">
      <c r="A26" s="135" t="s">
        <v>1</v>
      </c>
      <c r="B26" s="135" t="s">
        <v>67</v>
      </c>
      <c r="C26" s="135" t="s">
        <v>68</v>
      </c>
      <c r="D26" s="135" t="s">
        <v>277</v>
      </c>
      <c r="E26" s="134" t="s">
        <v>278</v>
      </c>
      <c r="F26" s="134" t="s">
        <v>65</v>
      </c>
      <c r="G26" s="134" t="s">
        <v>75</v>
      </c>
      <c r="H26" s="134" t="s">
        <v>27</v>
      </c>
      <c r="I26" s="136">
        <v>13</v>
      </c>
      <c r="J26" s="136">
        <v>0</v>
      </c>
      <c r="K26" s="136">
        <f t="shared" si="0"/>
        <v>-13</v>
      </c>
      <c r="L26" s="137">
        <f t="shared" si="1"/>
        <v>-1</v>
      </c>
      <c r="M26" s="138">
        <v>3800</v>
      </c>
      <c r="N26" s="138">
        <v>0</v>
      </c>
      <c r="O26" s="182">
        <f t="shared" si="2"/>
        <v>-3800</v>
      </c>
      <c r="P26" s="183">
        <f t="shared" si="3"/>
        <v>-1</v>
      </c>
    </row>
    <row r="27" spans="1:16" s="134" customFormat="1" x14ac:dyDescent="0.35">
      <c r="A27" s="130" t="s">
        <v>1</v>
      </c>
      <c r="B27" s="130" t="s">
        <v>67</v>
      </c>
      <c r="C27" s="130" t="s">
        <v>68</v>
      </c>
      <c r="D27" s="130" t="s">
        <v>279</v>
      </c>
      <c r="E27" s="129" t="s">
        <v>280</v>
      </c>
      <c r="F27" s="129" t="s">
        <v>72</v>
      </c>
      <c r="G27" s="129" t="s">
        <v>75</v>
      </c>
      <c r="H27" s="129" t="s">
        <v>27</v>
      </c>
      <c r="I27" s="131">
        <v>1</v>
      </c>
      <c r="J27" s="131">
        <v>1</v>
      </c>
      <c r="K27" s="131">
        <f t="shared" si="0"/>
        <v>0</v>
      </c>
      <c r="L27" s="132">
        <f t="shared" si="1"/>
        <v>0</v>
      </c>
      <c r="M27" s="133">
        <v>5000</v>
      </c>
      <c r="N27" s="133">
        <v>5000</v>
      </c>
      <c r="O27" s="179">
        <f t="shared" si="2"/>
        <v>0</v>
      </c>
      <c r="P27" s="180">
        <f t="shared" si="3"/>
        <v>0</v>
      </c>
    </row>
    <row r="28" spans="1:16" s="134" customFormat="1" x14ac:dyDescent="0.35">
      <c r="A28" s="135" t="s">
        <v>1</v>
      </c>
      <c r="B28" s="135" t="s">
        <v>67</v>
      </c>
      <c r="C28" s="135" t="s">
        <v>68</v>
      </c>
      <c r="D28" s="135" t="s">
        <v>281</v>
      </c>
      <c r="E28" s="134" t="s">
        <v>282</v>
      </c>
      <c r="F28" s="134" t="s">
        <v>65</v>
      </c>
      <c r="G28" s="134" t="s">
        <v>66</v>
      </c>
      <c r="H28" s="134" t="s">
        <v>27</v>
      </c>
      <c r="I28" s="136">
        <v>2</v>
      </c>
      <c r="J28" s="136">
        <v>2</v>
      </c>
      <c r="K28" s="136">
        <f t="shared" si="0"/>
        <v>0</v>
      </c>
      <c r="L28" s="137">
        <f t="shared" si="1"/>
        <v>0</v>
      </c>
      <c r="M28" s="138">
        <v>1000</v>
      </c>
      <c r="N28" s="138">
        <v>1000</v>
      </c>
      <c r="O28" s="182">
        <f t="shared" si="2"/>
        <v>0</v>
      </c>
      <c r="P28" s="183">
        <f t="shared" si="3"/>
        <v>0</v>
      </c>
    </row>
    <row r="29" spans="1:16" s="134" customFormat="1" x14ac:dyDescent="0.35">
      <c r="A29" s="130" t="s">
        <v>1</v>
      </c>
      <c r="B29" s="130" t="s">
        <v>67</v>
      </c>
      <c r="C29" s="130" t="s">
        <v>68</v>
      </c>
      <c r="D29" s="130" t="s">
        <v>283</v>
      </c>
      <c r="E29" s="129" t="s">
        <v>284</v>
      </c>
      <c r="F29" s="129" t="s">
        <v>65</v>
      </c>
      <c r="G29" s="129" t="s">
        <v>66</v>
      </c>
      <c r="H29" s="129" t="s">
        <v>31</v>
      </c>
      <c r="I29" s="131">
        <v>3</v>
      </c>
      <c r="J29" s="131">
        <v>2</v>
      </c>
      <c r="K29" s="131">
        <f t="shared" si="0"/>
        <v>-1</v>
      </c>
      <c r="L29" s="132">
        <f t="shared" si="1"/>
        <v>-0.33333333333333331</v>
      </c>
      <c r="M29" s="133">
        <v>4500</v>
      </c>
      <c r="N29" s="133">
        <v>3000</v>
      </c>
      <c r="O29" s="179">
        <f t="shared" si="2"/>
        <v>-1500</v>
      </c>
      <c r="P29" s="180">
        <f t="shared" si="3"/>
        <v>-0.33333333333333331</v>
      </c>
    </row>
    <row r="30" spans="1:16" s="134" customFormat="1" x14ac:dyDescent="0.35">
      <c r="A30" s="135" t="s">
        <v>1</v>
      </c>
      <c r="B30" s="135" t="s">
        <v>67</v>
      </c>
      <c r="C30" s="135" t="s">
        <v>68</v>
      </c>
      <c r="D30" s="135" t="s">
        <v>285</v>
      </c>
      <c r="E30" s="134" t="s">
        <v>286</v>
      </c>
      <c r="F30" s="134" t="s">
        <v>65</v>
      </c>
      <c r="G30" s="134" t="s">
        <v>66</v>
      </c>
      <c r="H30" s="134" t="s">
        <v>27</v>
      </c>
      <c r="I30" s="136">
        <v>2</v>
      </c>
      <c r="J30" s="136">
        <v>2</v>
      </c>
      <c r="K30" s="136">
        <f t="shared" si="0"/>
        <v>0</v>
      </c>
      <c r="L30" s="137">
        <f t="shared" si="1"/>
        <v>0</v>
      </c>
      <c r="M30" s="138">
        <v>2000</v>
      </c>
      <c r="N30" s="138">
        <v>2000</v>
      </c>
      <c r="O30" s="182">
        <f t="shared" si="2"/>
        <v>0</v>
      </c>
      <c r="P30" s="183">
        <f t="shared" si="3"/>
        <v>0</v>
      </c>
    </row>
    <row r="31" spans="1:16" s="134" customFormat="1" x14ac:dyDescent="0.35">
      <c r="A31" s="130" t="s">
        <v>1</v>
      </c>
      <c r="B31" s="130" t="s">
        <v>67</v>
      </c>
      <c r="C31" s="130" t="s">
        <v>68</v>
      </c>
      <c r="D31" s="130" t="s">
        <v>287</v>
      </c>
      <c r="E31" s="129" t="s">
        <v>288</v>
      </c>
      <c r="F31" s="129" t="s">
        <v>65</v>
      </c>
      <c r="G31" s="129" t="s">
        <v>66</v>
      </c>
      <c r="H31" s="129" t="s">
        <v>27</v>
      </c>
      <c r="I31" s="131">
        <v>1</v>
      </c>
      <c r="J31" s="131">
        <v>0</v>
      </c>
      <c r="K31" s="131">
        <f t="shared" si="0"/>
        <v>-1</v>
      </c>
      <c r="L31" s="132">
        <f t="shared" si="1"/>
        <v>-1</v>
      </c>
      <c r="M31" s="133">
        <v>1000</v>
      </c>
      <c r="N31" s="133">
        <v>0</v>
      </c>
      <c r="O31" s="179">
        <f t="shared" si="2"/>
        <v>-1000</v>
      </c>
      <c r="P31" s="180">
        <f t="shared" si="3"/>
        <v>-1</v>
      </c>
    </row>
    <row r="32" spans="1:16" s="134" customFormat="1" x14ac:dyDescent="0.35">
      <c r="A32" s="135" t="s">
        <v>1</v>
      </c>
      <c r="B32" s="135" t="s">
        <v>67</v>
      </c>
      <c r="C32" s="135" t="s">
        <v>68</v>
      </c>
      <c r="D32" s="135" t="s">
        <v>289</v>
      </c>
      <c r="E32" s="134" t="s">
        <v>290</v>
      </c>
      <c r="F32" s="134" t="s">
        <v>72</v>
      </c>
      <c r="G32" s="134" t="s">
        <v>66</v>
      </c>
      <c r="H32" s="134" t="s">
        <v>27</v>
      </c>
      <c r="I32" s="136">
        <v>7</v>
      </c>
      <c r="J32" s="136">
        <v>10</v>
      </c>
      <c r="K32" s="136">
        <f t="shared" si="0"/>
        <v>3</v>
      </c>
      <c r="L32" s="137">
        <f t="shared" si="1"/>
        <v>0.42857142857142855</v>
      </c>
      <c r="M32" s="138">
        <v>7000</v>
      </c>
      <c r="N32" s="138">
        <v>10000</v>
      </c>
      <c r="O32" s="182">
        <f t="shared" si="2"/>
        <v>3000</v>
      </c>
      <c r="P32" s="183">
        <f t="shared" si="3"/>
        <v>0.42857142857142855</v>
      </c>
    </row>
    <row r="33" spans="1:16" s="134" customFormat="1" x14ac:dyDescent="0.35">
      <c r="A33" s="130" t="s">
        <v>1</v>
      </c>
      <c r="B33" s="130" t="s">
        <v>67</v>
      </c>
      <c r="C33" s="130" t="s">
        <v>68</v>
      </c>
      <c r="D33" s="130" t="s">
        <v>291</v>
      </c>
      <c r="E33" s="129" t="s">
        <v>292</v>
      </c>
      <c r="F33" s="129" t="s">
        <v>65</v>
      </c>
      <c r="G33" s="129" t="s">
        <v>69</v>
      </c>
      <c r="H33" s="129" t="s">
        <v>27</v>
      </c>
      <c r="I33" s="131">
        <v>2</v>
      </c>
      <c r="J33" s="131">
        <v>1</v>
      </c>
      <c r="K33" s="131">
        <f t="shared" si="0"/>
        <v>-1</v>
      </c>
      <c r="L33" s="132">
        <f t="shared" si="1"/>
        <v>-0.5</v>
      </c>
      <c r="M33" s="133">
        <v>1000</v>
      </c>
      <c r="N33" s="133">
        <v>500</v>
      </c>
      <c r="O33" s="179">
        <f t="shared" si="2"/>
        <v>-500</v>
      </c>
      <c r="P33" s="180">
        <f t="shared" si="3"/>
        <v>-0.5</v>
      </c>
    </row>
    <row r="34" spans="1:16" s="134" customFormat="1" x14ac:dyDescent="0.35">
      <c r="A34" s="135" t="s">
        <v>1</v>
      </c>
      <c r="B34" s="135" t="s">
        <v>67</v>
      </c>
      <c r="C34" s="135" t="s">
        <v>68</v>
      </c>
      <c r="D34" s="135" t="s">
        <v>293</v>
      </c>
      <c r="E34" s="134" t="s">
        <v>70</v>
      </c>
      <c r="F34" s="134" t="s">
        <v>65</v>
      </c>
      <c r="G34" s="134" t="s">
        <v>66</v>
      </c>
      <c r="H34" s="134" t="s">
        <v>27</v>
      </c>
      <c r="I34" s="136">
        <v>1</v>
      </c>
      <c r="J34" s="136">
        <v>3</v>
      </c>
      <c r="K34" s="136">
        <f t="shared" si="0"/>
        <v>2</v>
      </c>
      <c r="L34" s="137">
        <f t="shared" si="1"/>
        <v>2</v>
      </c>
      <c r="M34" s="138">
        <v>1500</v>
      </c>
      <c r="N34" s="138">
        <v>2000</v>
      </c>
      <c r="O34" s="182">
        <f t="shared" si="2"/>
        <v>500</v>
      </c>
      <c r="P34" s="183">
        <f t="shared" si="3"/>
        <v>0.33333333333333331</v>
      </c>
    </row>
    <row r="35" spans="1:16" s="134" customFormat="1" x14ac:dyDescent="0.35">
      <c r="A35" s="130" t="s">
        <v>1</v>
      </c>
      <c r="B35" s="130" t="s">
        <v>67</v>
      </c>
      <c r="C35" s="130" t="s">
        <v>68</v>
      </c>
      <c r="D35" s="130" t="s">
        <v>294</v>
      </c>
      <c r="E35" s="129" t="s">
        <v>295</v>
      </c>
      <c r="F35" s="129" t="s">
        <v>65</v>
      </c>
      <c r="G35" s="129" t="s">
        <v>66</v>
      </c>
      <c r="H35" s="129" t="s">
        <v>27</v>
      </c>
      <c r="I35" s="131">
        <v>1</v>
      </c>
      <c r="J35" s="131">
        <v>1</v>
      </c>
      <c r="K35" s="131">
        <f t="shared" si="0"/>
        <v>0</v>
      </c>
      <c r="L35" s="132">
        <f t="shared" si="1"/>
        <v>0</v>
      </c>
      <c r="M35" s="133">
        <v>1000</v>
      </c>
      <c r="N35" s="133">
        <v>1000</v>
      </c>
      <c r="O35" s="179">
        <f t="shared" si="2"/>
        <v>0</v>
      </c>
      <c r="P35" s="180">
        <f t="shared" si="3"/>
        <v>0</v>
      </c>
    </row>
    <row r="36" spans="1:16" s="134" customFormat="1" x14ac:dyDescent="0.35">
      <c r="A36" s="135" t="s">
        <v>1</v>
      </c>
      <c r="B36" s="135" t="s">
        <v>67</v>
      </c>
      <c r="C36" s="135" t="s">
        <v>68</v>
      </c>
      <c r="D36" s="135" t="s">
        <v>296</v>
      </c>
      <c r="E36" s="134" t="s">
        <v>297</v>
      </c>
      <c r="F36" s="134" t="s">
        <v>65</v>
      </c>
      <c r="G36" s="134" t="s">
        <v>66</v>
      </c>
      <c r="H36" s="134" t="s">
        <v>27</v>
      </c>
      <c r="I36" s="136">
        <v>3</v>
      </c>
      <c r="J36" s="136">
        <v>2</v>
      </c>
      <c r="K36" s="136">
        <f t="shared" si="0"/>
        <v>-1</v>
      </c>
      <c r="L36" s="137">
        <f t="shared" si="1"/>
        <v>-0.33333333333333331</v>
      </c>
      <c r="M36" s="138">
        <v>3600</v>
      </c>
      <c r="N36" s="138">
        <v>2400</v>
      </c>
      <c r="O36" s="182">
        <f t="shared" si="2"/>
        <v>-1200</v>
      </c>
      <c r="P36" s="183">
        <f t="shared" si="3"/>
        <v>-0.33333333333333331</v>
      </c>
    </row>
    <row r="37" spans="1:16" s="134" customFormat="1" x14ac:dyDescent="0.35">
      <c r="A37" s="130" t="s">
        <v>1</v>
      </c>
      <c r="B37" s="130" t="s">
        <v>67</v>
      </c>
      <c r="C37" s="130" t="s">
        <v>68</v>
      </c>
      <c r="D37" s="130" t="s">
        <v>298</v>
      </c>
      <c r="E37" s="129" t="s">
        <v>299</v>
      </c>
      <c r="F37" s="129" t="s">
        <v>65</v>
      </c>
      <c r="G37" s="129" t="s">
        <v>71</v>
      </c>
      <c r="H37" s="129" t="s">
        <v>27</v>
      </c>
      <c r="I37" s="131">
        <v>0</v>
      </c>
      <c r="J37" s="131">
        <v>1</v>
      </c>
      <c r="K37" s="131">
        <f t="shared" si="0"/>
        <v>1</v>
      </c>
      <c r="L37" s="132" t="e">
        <f t="shared" si="1"/>
        <v>#DIV/0!</v>
      </c>
      <c r="M37" s="133">
        <v>0</v>
      </c>
      <c r="N37" s="133">
        <v>1000</v>
      </c>
      <c r="O37" s="179">
        <f t="shared" si="2"/>
        <v>1000</v>
      </c>
      <c r="P37" s="180" t="e">
        <f t="shared" si="3"/>
        <v>#DIV/0!</v>
      </c>
    </row>
    <row r="38" spans="1:16" s="134" customFormat="1" x14ac:dyDescent="0.35">
      <c r="A38" s="135" t="s">
        <v>1</v>
      </c>
      <c r="B38" s="135" t="s">
        <v>67</v>
      </c>
      <c r="C38" s="135" t="s">
        <v>68</v>
      </c>
      <c r="D38" s="135" t="s">
        <v>300</v>
      </c>
      <c r="E38" s="134" t="s">
        <v>301</v>
      </c>
      <c r="F38" s="134" t="s">
        <v>65</v>
      </c>
      <c r="G38" s="134" t="s">
        <v>66</v>
      </c>
      <c r="H38" s="134" t="s">
        <v>27</v>
      </c>
      <c r="I38" s="136">
        <v>1</v>
      </c>
      <c r="J38" s="136">
        <v>1</v>
      </c>
      <c r="K38" s="136">
        <f t="shared" si="0"/>
        <v>0</v>
      </c>
      <c r="L38" s="137">
        <f t="shared" si="1"/>
        <v>0</v>
      </c>
      <c r="M38" s="138">
        <v>500</v>
      </c>
      <c r="N38" s="138">
        <v>750</v>
      </c>
      <c r="O38" s="182">
        <f t="shared" si="2"/>
        <v>250</v>
      </c>
      <c r="P38" s="183">
        <f t="shared" si="3"/>
        <v>0.5</v>
      </c>
    </row>
    <row r="39" spans="1:16" s="134" customFormat="1" x14ac:dyDescent="0.35">
      <c r="A39" s="130" t="s">
        <v>1</v>
      </c>
      <c r="B39" s="130" t="s">
        <v>67</v>
      </c>
      <c r="C39" s="130" t="s">
        <v>68</v>
      </c>
      <c r="D39" s="130" t="s">
        <v>302</v>
      </c>
      <c r="E39" s="129" t="s">
        <v>303</v>
      </c>
      <c r="F39" s="129" t="s">
        <v>65</v>
      </c>
      <c r="G39" s="129" t="s">
        <v>66</v>
      </c>
      <c r="H39" s="129" t="s">
        <v>27</v>
      </c>
      <c r="I39" s="131">
        <v>0</v>
      </c>
      <c r="J39" s="131">
        <v>1</v>
      </c>
      <c r="K39" s="131">
        <f t="shared" si="0"/>
        <v>1</v>
      </c>
      <c r="L39" s="132" t="e">
        <f t="shared" si="1"/>
        <v>#DIV/0!</v>
      </c>
      <c r="M39" s="133">
        <v>0</v>
      </c>
      <c r="N39" s="133">
        <v>600</v>
      </c>
      <c r="O39" s="179">
        <f t="shared" si="2"/>
        <v>600</v>
      </c>
      <c r="P39" s="180" t="e">
        <f t="shared" si="3"/>
        <v>#DIV/0!</v>
      </c>
    </row>
    <row r="40" spans="1:16" s="134" customFormat="1" x14ac:dyDescent="0.35">
      <c r="A40" s="135" t="s">
        <v>1</v>
      </c>
      <c r="B40" s="135" t="s">
        <v>67</v>
      </c>
      <c r="C40" s="135" t="s">
        <v>68</v>
      </c>
      <c r="D40" s="135" t="s">
        <v>304</v>
      </c>
      <c r="E40" s="134" t="s">
        <v>305</v>
      </c>
      <c r="F40" s="134" t="s">
        <v>72</v>
      </c>
      <c r="G40" s="134" t="s">
        <v>66</v>
      </c>
      <c r="H40" s="134" t="s">
        <v>27</v>
      </c>
      <c r="I40" s="136">
        <v>1</v>
      </c>
      <c r="J40" s="136">
        <v>1</v>
      </c>
      <c r="K40" s="136">
        <f t="shared" si="0"/>
        <v>0</v>
      </c>
      <c r="L40" s="137">
        <f t="shared" si="1"/>
        <v>0</v>
      </c>
      <c r="M40" s="138">
        <v>1000</v>
      </c>
      <c r="N40" s="138">
        <v>1000</v>
      </c>
      <c r="O40" s="182">
        <f t="shared" si="2"/>
        <v>0</v>
      </c>
      <c r="P40" s="183">
        <f t="shared" si="3"/>
        <v>0</v>
      </c>
    </row>
    <row r="41" spans="1:16" s="134" customFormat="1" x14ac:dyDescent="0.35">
      <c r="A41" s="130" t="s">
        <v>1</v>
      </c>
      <c r="B41" s="130" t="s">
        <v>67</v>
      </c>
      <c r="C41" s="130" t="s">
        <v>68</v>
      </c>
      <c r="D41" s="130" t="s">
        <v>306</v>
      </c>
      <c r="E41" s="129" t="s">
        <v>74</v>
      </c>
      <c r="F41" s="129" t="s">
        <v>72</v>
      </c>
      <c r="G41" s="129" t="s">
        <v>66</v>
      </c>
      <c r="H41" s="129" t="s">
        <v>27</v>
      </c>
      <c r="I41" s="131">
        <v>10</v>
      </c>
      <c r="J41" s="131">
        <v>10</v>
      </c>
      <c r="K41" s="131">
        <f t="shared" si="0"/>
        <v>0</v>
      </c>
      <c r="L41" s="132">
        <f t="shared" si="1"/>
        <v>0</v>
      </c>
      <c r="M41" s="133">
        <v>15000</v>
      </c>
      <c r="N41" s="133">
        <v>15000</v>
      </c>
      <c r="O41" s="179">
        <f t="shared" si="2"/>
        <v>0</v>
      </c>
      <c r="P41" s="180">
        <f t="shared" si="3"/>
        <v>0</v>
      </c>
    </row>
    <row r="42" spans="1:16" s="134" customFormat="1" x14ac:dyDescent="0.35">
      <c r="A42" s="135" t="s">
        <v>1</v>
      </c>
      <c r="B42" s="135" t="s">
        <v>67</v>
      </c>
      <c r="C42" s="135" t="s">
        <v>68</v>
      </c>
      <c r="D42" s="135" t="s">
        <v>307</v>
      </c>
      <c r="E42" s="134" t="s">
        <v>308</v>
      </c>
      <c r="F42" s="134" t="s">
        <v>72</v>
      </c>
      <c r="G42" s="134" t="s">
        <v>66</v>
      </c>
      <c r="H42" s="134" t="s">
        <v>27</v>
      </c>
      <c r="I42" s="136">
        <v>2</v>
      </c>
      <c r="J42" s="136">
        <v>2</v>
      </c>
      <c r="K42" s="136">
        <f t="shared" si="0"/>
        <v>0</v>
      </c>
      <c r="L42" s="137">
        <f t="shared" si="1"/>
        <v>0</v>
      </c>
      <c r="M42" s="138">
        <v>2000</v>
      </c>
      <c r="N42" s="138">
        <v>2000</v>
      </c>
      <c r="O42" s="182">
        <f t="shared" si="2"/>
        <v>0</v>
      </c>
      <c r="P42" s="183">
        <f t="shared" si="3"/>
        <v>0</v>
      </c>
    </row>
    <row r="43" spans="1:16" s="134" customFormat="1" x14ac:dyDescent="0.35">
      <c r="A43" s="130" t="s">
        <v>1</v>
      </c>
      <c r="B43" s="130" t="s">
        <v>67</v>
      </c>
      <c r="C43" s="130" t="s">
        <v>68</v>
      </c>
      <c r="D43" s="130" t="s">
        <v>309</v>
      </c>
      <c r="E43" s="129" t="s">
        <v>310</v>
      </c>
      <c r="F43" s="129" t="s">
        <v>65</v>
      </c>
      <c r="G43" s="129" t="s">
        <v>66</v>
      </c>
      <c r="H43" s="129" t="s">
        <v>27</v>
      </c>
      <c r="I43" s="131">
        <v>2</v>
      </c>
      <c r="J43" s="131">
        <v>2</v>
      </c>
      <c r="K43" s="131">
        <f t="shared" si="0"/>
        <v>0</v>
      </c>
      <c r="L43" s="132">
        <f t="shared" si="1"/>
        <v>0</v>
      </c>
      <c r="M43" s="133">
        <v>2000</v>
      </c>
      <c r="N43" s="133">
        <v>2000</v>
      </c>
      <c r="O43" s="179">
        <f t="shared" si="2"/>
        <v>0</v>
      </c>
      <c r="P43" s="180">
        <f t="shared" si="3"/>
        <v>0</v>
      </c>
    </row>
    <row r="44" spans="1:16" s="134" customFormat="1" x14ac:dyDescent="0.35">
      <c r="A44" s="135" t="s">
        <v>1</v>
      </c>
      <c r="B44" s="135" t="s">
        <v>67</v>
      </c>
      <c r="C44" s="135" t="s">
        <v>68</v>
      </c>
      <c r="D44" s="135" t="s">
        <v>311</v>
      </c>
      <c r="E44" s="134" t="s">
        <v>312</v>
      </c>
      <c r="F44" s="134" t="s">
        <v>65</v>
      </c>
      <c r="G44" s="134" t="s">
        <v>66</v>
      </c>
      <c r="H44" s="134" t="s">
        <v>27</v>
      </c>
      <c r="I44" s="136">
        <v>3</v>
      </c>
      <c r="J44" s="136">
        <v>1</v>
      </c>
      <c r="K44" s="136">
        <f t="shared" si="0"/>
        <v>-2</v>
      </c>
      <c r="L44" s="137">
        <f t="shared" si="1"/>
        <v>-0.66666666666666663</v>
      </c>
      <c r="M44" s="138">
        <v>1500</v>
      </c>
      <c r="N44" s="138">
        <v>500</v>
      </c>
      <c r="O44" s="182">
        <f t="shared" si="2"/>
        <v>-1000</v>
      </c>
      <c r="P44" s="183">
        <f t="shared" si="3"/>
        <v>-0.66666666666666663</v>
      </c>
    </row>
    <row r="45" spans="1:16" s="134" customFormat="1" x14ac:dyDescent="0.35">
      <c r="A45" s="130" t="s">
        <v>1</v>
      </c>
      <c r="B45" s="130" t="s">
        <v>67</v>
      </c>
      <c r="C45" s="130" t="s">
        <v>68</v>
      </c>
      <c r="D45" s="130" t="s">
        <v>313</v>
      </c>
      <c r="E45" s="129" t="s">
        <v>314</v>
      </c>
      <c r="F45" s="129" t="s">
        <v>65</v>
      </c>
      <c r="G45" s="129" t="s">
        <v>69</v>
      </c>
      <c r="H45" s="129" t="s">
        <v>27</v>
      </c>
      <c r="I45" s="131">
        <v>1</v>
      </c>
      <c r="J45" s="131">
        <v>1</v>
      </c>
      <c r="K45" s="131">
        <f t="shared" si="0"/>
        <v>0</v>
      </c>
      <c r="L45" s="132">
        <f t="shared" si="1"/>
        <v>0</v>
      </c>
      <c r="M45" s="133">
        <v>500</v>
      </c>
      <c r="N45" s="133">
        <v>500</v>
      </c>
      <c r="O45" s="179">
        <f t="shared" si="2"/>
        <v>0</v>
      </c>
      <c r="P45" s="180">
        <f t="shared" si="3"/>
        <v>0</v>
      </c>
    </row>
    <row r="46" spans="1:16" s="134" customFormat="1" x14ac:dyDescent="0.35">
      <c r="A46" s="135" t="s">
        <v>1</v>
      </c>
      <c r="B46" s="135" t="s">
        <v>67</v>
      </c>
      <c r="C46" s="135" t="s">
        <v>68</v>
      </c>
      <c r="D46" s="135" t="s">
        <v>315</v>
      </c>
      <c r="E46" s="134" t="s">
        <v>316</v>
      </c>
      <c r="F46" s="134" t="s">
        <v>72</v>
      </c>
      <c r="G46" s="134" t="s">
        <v>66</v>
      </c>
      <c r="H46" s="134" t="s">
        <v>27</v>
      </c>
      <c r="I46" s="136">
        <v>3</v>
      </c>
      <c r="J46" s="136">
        <v>2</v>
      </c>
      <c r="K46" s="136">
        <f t="shared" si="0"/>
        <v>-1</v>
      </c>
      <c r="L46" s="137">
        <f t="shared" si="1"/>
        <v>-0.33333333333333331</v>
      </c>
      <c r="M46" s="138">
        <v>1500</v>
      </c>
      <c r="N46" s="138">
        <v>1000</v>
      </c>
      <c r="O46" s="182">
        <f t="shared" si="2"/>
        <v>-500</v>
      </c>
      <c r="P46" s="183">
        <f t="shared" si="3"/>
        <v>-0.33333333333333331</v>
      </c>
    </row>
    <row r="47" spans="1:16" s="134" customFormat="1" x14ac:dyDescent="0.35">
      <c r="A47" s="130" t="s">
        <v>1</v>
      </c>
      <c r="B47" s="130" t="s">
        <v>67</v>
      </c>
      <c r="C47" s="130" t="s">
        <v>68</v>
      </c>
      <c r="D47" s="130" t="s">
        <v>317</v>
      </c>
      <c r="E47" s="129" t="s">
        <v>73</v>
      </c>
      <c r="F47" s="129" t="s">
        <v>65</v>
      </c>
      <c r="G47" s="129" t="s">
        <v>75</v>
      </c>
      <c r="H47" s="129" t="s">
        <v>27</v>
      </c>
      <c r="I47" s="131">
        <v>1</v>
      </c>
      <c r="J47" s="131">
        <v>1</v>
      </c>
      <c r="K47" s="131">
        <f t="shared" si="0"/>
        <v>0</v>
      </c>
      <c r="L47" s="132">
        <f t="shared" si="1"/>
        <v>0</v>
      </c>
      <c r="M47" s="133">
        <v>1000</v>
      </c>
      <c r="N47" s="133">
        <v>1000</v>
      </c>
      <c r="O47" s="179">
        <f t="shared" si="2"/>
        <v>0</v>
      </c>
      <c r="P47" s="180">
        <f t="shared" si="3"/>
        <v>0</v>
      </c>
    </row>
    <row r="48" spans="1:16" s="134" customFormat="1" x14ac:dyDescent="0.35">
      <c r="A48" s="135" t="s">
        <v>1</v>
      </c>
      <c r="B48" s="135" t="s">
        <v>67</v>
      </c>
      <c r="C48" s="135" t="s">
        <v>68</v>
      </c>
      <c r="D48" s="135" t="s">
        <v>318</v>
      </c>
      <c r="E48" s="134" t="s">
        <v>319</v>
      </c>
      <c r="F48" s="134" t="s">
        <v>65</v>
      </c>
      <c r="G48" s="134" t="s">
        <v>75</v>
      </c>
      <c r="H48" s="134" t="s">
        <v>27</v>
      </c>
      <c r="I48" s="136">
        <v>7</v>
      </c>
      <c r="J48" s="136">
        <v>8</v>
      </c>
      <c r="K48" s="136">
        <f t="shared" si="0"/>
        <v>1</v>
      </c>
      <c r="L48" s="137">
        <f t="shared" si="1"/>
        <v>0.14285714285714285</v>
      </c>
      <c r="M48" s="138">
        <v>3500</v>
      </c>
      <c r="N48" s="138">
        <v>4000</v>
      </c>
      <c r="O48" s="182">
        <f t="shared" si="2"/>
        <v>500</v>
      </c>
      <c r="P48" s="183">
        <f t="shared" si="3"/>
        <v>0.14285714285714285</v>
      </c>
    </row>
    <row r="49" spans="1:16" s="134" customFormat="1" x14ac:dyDescent="0.35">
      <c r="A49" s="130" t="s">
        <v>1</v>
      </c>
      <c r="B49" s="130" t="s">
        <v>67</v>
      </c>
      <c r="C49" s="130" t="s">
        <v>68</v>
      </c>
      <c r="D49" s="130" t="s">
        <v>320</v>
      </c>
      <c r="E49" s="129" t="s">
        <v>321</v>
      </c>
      <c r="F49" s="129" t="s">
        <v>65</v>
      </c>
      <c r="G49" s="129" t="s">
        <v>75</v>
      </c>
      <c r="H49" s="129" t="s">
        <v>27</v>
      </c>
      <c r="I49" s="131">
        <v>2</v>
      </c>
      <c r="J49" s="131">
        <v>2</v>
      </c>
      <c r="K49" s="131">
        <f t="shared" si="0"/>
        <v>0</v>
      </c>
      <c r="L49" s="132">
        <f t="shared" si="1"/>
        <v>0</v>
      </c>
      <c r="M49" s="133">
        <v>1000</v>
      </c>
      <c r="N49" s="133">
        <v>1000</v>
      </c>
      <c r="O49" s="179">
        <f t="shared" si="2"/>
        <v>0</v>
      </c>
      <c r="P49" s="180">
        <f t="shared" si="3"/>
        <v>0</v>
      </c>
    </row>
    <row r="50" spans="1:16" s="134" customFormat="1" x14ac:dyDescent="0.35">
      <c r="A50" s="135" t="s">
        <v>1</v>
      </c>
      <c r="B50" s="135" t="s">
        <v>67</v>
      </c>
      <c r="C50" s="135" t="s">
        <v>68</v>
      </c>
      <c r="D50" s="135" t="s">
        <v>322</v>
      </c>
      <c r="E50" s="134" t="s">
        <v>323</v>
      </c>
      <c r="F50" s="134" t="s">
        <v>65</v>
      </c>
      <c r="G50" s="134" t="s">
        <v>75</v>
      </c>
      <c r="H50" s="134" t="s">
        <v>27</v>
      </c>
      <c r="I50" s="136">
        <v>4</v>
      </c>
      <c r="J50" s="136">
        <v>4</v>
      </c>
      <c r="K50" s="136">
        <f t="shared" si="0"/>
        <v>0</v>
      </c>
      <c r="L50" s="137">
        <f t="shared" si="1"/>
        <v>0</v>
      </c>
      <c r="M50" s="138">
        <v>2000</v>
      </c>
      <c r="N50" s="138">
        <v>2000</v>
      </c>
      <c r="O50" s="182">
        <f t="shared" si="2"/>
        <v>0</v>
      </c>
      <c r="P50" s="183">
        <f t="shared" si="3"/>
        <v>0</v>
      </c>
    </row>
    <row r="51" spans="1:16" s="134" customFormat="1" x14ac:dyDescent="0.35">
      <c r="A51" s="130" t="s">
        <v>1</v>
      </c>
      <c r="B51" s="130" t="s">
        <v>67</v>
      </c>
      <c r="C51" s="130" t="s">
        <v>68</v>
      </c>
      <c r="D51" s="130" t="s">
        <v>324</v>
      </c>
      <c r="E51" s="129" t="s">
        <v>325</v>
      </c>
      <c r="F51" s="129" t="s">
        <v>65</v>
      </c>
      <c r="G51" s="129" t="s">
        <v>75</v>
      </c>
      <c r="H51" s="129" t="s">
        <v>27</v>
      </c>
      <c r="I51" s="131">
        <v>35</v>
      </c>
      <c r="J51" s="131">
        <v>36</v>
      </c>
      <c r="K51" s="131">
        <f t="shared" si="0"/>
        <v>1</v>
      </c>
      <c r="L51" s="132">
        <f t="shared" si="1"/>
        <v>2.8571428571428571E-2</v>
      </c>
      <c r="M51" s="133">
        <v>1750</v>
      </c>
      <c r="N51" s="133">
        <v>1800</v>
      </c>
      <c r="O51" s="179">
        <f t="shared" si="2"/>
        <v>50</v>
      </c>
      <c r="P51" s="180">
        <f t="shared" si="3"/>
        <v>2.8571428571428571E-2</v>
      </c>
    </row>
    <row r="52" spans="1:16" s="134" customFormat="1" x14ac:dyDescent="0.35">
      <c r="A52" s="135" t="s">
        <v>1</v>
      </c>
      <c r="B52" s="135" t="s">
        <v>67</v>
      </c>
      <c r="C52" s="135" t="s">
        <v>68</v>
      </c>
      <c r="D52" s="135" t="s">
        <v>326</v>
      </c>
      <c r="E52" s="134" t="s">
        <v>327</v>
      </c>
      <c r="F52" s="134" t="s">
        <v>65</v>
      </c>
      <c r="G52" s="134" t="s">
        <v>75</v>
      </c>
      <c r="H52" s="134" t="s">
        <v>27</v>
      </c>
      <c r="I52" s="136">
        <v>5</v>
      </c>
      <c r="J52" s="136">
        <v>5</v>
      </c>
      <c r="K52" s="136">
        <f t="shared" si="0"/>
        <v>0</v>
      </c>
      <c r="L52" s="137">
        <f t="shared" si="1"/>
        <v>0</v>
      </c>
      <c r="M52" s="138">
        <v>3500</v>
      </c>
      <c r="N52" s="138">
        <v>3500</v>
      </c>
      <c r="O52" s="182">
        <f t="shared" si="2"/>
        <v>0</v>
      </c>
      <c r="P52" s="183">
        <f t="shared" si="3"/>
        <v>0</v>
      </c>
    </row>
    <row r="53" spans="1:16" s="134" customFormat="1" x14ac:dyDescent="0.35">
      <c r="A53" s="130" t="s">
        <v>1</v>
      </c>
      <c r="B53" s="130" t="s">
        <v>67</v>
      </c>
      <c r="C53" s="130" t="s">
        <v>68</v>
      </c>
      <c r="D53" s="130" t="s">
        <v>328</v>
      </c>
      <c r="E53" s="129" t="s">
        <v>329</v>
      </c>
      <c r="F53" s="129" t="s">
        <v>65</v>
      </c>
      <c r="G53" s="129" t="s">
        <v>75</v>
      </c>
      <c r="H53" s="129" t="s">
        <v>27</v>
      </c>
      <c r="I53" s="131">
        <v>73</v>
      </c>
      <c r="J53" s="131">
        <v>58</v>
      </c>
      <c r="K53" s="131">
        <f t="shared" si="0"/>
        <v>-15</v>
      </c>
      <c r="L53" s="132">
        <f t="shared" si="1"/>
        <v>-0.20547945205479451</v>
      </c>
      <c r="M53" s="133">
        <v>5225</v>
      </c>
      <c r="N53" s="133">
        <v>8190</v>
      </c>
      <c r="O53" s="179">
        <f t="shared" si="2"/>
        <v>2965</v>
      </c>
      <c r="P53" s="180">
        <f t="shared" si="3"/>
        <v>0.56746411483253589</v>
      </c>
    </row>
    <row r="54" spans="1:16" s="134" customFormat="1" x14ac:dyDescent="0.35">
      <c r="A54" s="135" t="s">
        <v>1</v>
      </c>
      <c r="B54" s="135" t="s">
        <v>67</v>
      </c>
      <c r="C54" s="135" t="s">
        <v>68</v>
      </c>
      <c r="D54" s="135" t="s">
        <v>330</v>
      </c>
      <c r="E54" s="134" t="s">
        <v>331</v>
      </c>
      <c r="F54" s="134" t="s">
        <v>65</v>
      </c>
      <c r="G54" s="134" t="s">
        <v>75</v>
      </c>
      <c r="H54" s="134" t="s">
        <v>27</v>
      </c>
      <c r="I54" s="136">
        <v>6</v>
      </c>
      <c r="J54" s="136">
        <v>5</v>
      </c>
      <c r="K54" s="136">
        <f t="shared" si="0"/>
        <v>-1</v>
      </c>
      <c r="L54" s="137">
        <f t="shared" si="1"/>
        <v>-0.16666666666666666</v>
      </c>
      <c r="M54" s="138">
        <v>8000</v>
      </c>
      <c r="N54" s="138">
        <v>5500</v>
      </c>
      <c r="O54" s="182">
        <f t="shared" si="2"/>
        <v>-2500</v>
      </c>
      <c r="P54" s="183">
        <f t="shared" si="3"/>
        <v>-0.3125</v>
      </c>
    </row>
    <row r="55" spans="1:16" s="134" customFormat="1" x14ac:dyDescent="0.35">
      <c r="A55" s="130" t="s">
        <v>1</v>
      </c>
      <c r="B55" s="130" t="s">
        <v>67</v>
      </c>
      <c r="C55" s="130" t="s">
        <v>68</v>
      </c>
      <c r="D55" s="130" t="s">
        <v>332</v>
      </c>
      <c r="E55" s="129" t="s">
        <v>333</v>
      </c>
      <c r="F55" s="129" t="s">
        <v>65</v>
      </c>
      <c r="G55" s="129" t="s">
        <v>75</v>
      </c>
      <c r="H55" s="129" t="s">
        <v>27</v>
      </c>
      <c r="I55" s="131">
        <v>17</v>
      </c>
      <c r="J55" s="131">
        <v>17</v>
      </c>
      <c r="K55" s="131">
        <f t="shared" si="0"/>
        <v>0</v>
      </c>
      <c r="L55" s="132">
        <f t="shared" si="1"/>
        <v>0</v>
      </c>
      <c r="M55" s="133">
        <v>9500</v>
      </c>
      <c r="N55" s="133">
        <v>9500</v>
      </c>
      <c r="O55" s="179">
        <f t="shared" si="2"/>
        <v>0</v>
      </c>
      <c r="P55" s="180">
        <f t="shared" si="3"/>
        <v>0</v>
      </c>
    </row>
    <row r="56" spans="1:16" s="134" customFormat="1" x14ac:dyDescent="0.35">
      <c r="A56" s="135" t="s">
        <v>1</v>
      </c>
      <c r="B56" s="135" t="s">
        <v>67</v>
      </c>
      <c r="C56" s="135" t="s">
        <v>68</v>
      </c>
      <c r="D56" s="135" t="s">
        <v>334</v>
      </c>
      <c r="E56" s="134" t="s">
        <v>335</v>
      </c>
      <c r="F56" s="134" t="s">
        <v>65</v>
      </c>
      <c r="G56" s="134" t="s">
        <v>75</v>
      </c>
      <c r="H56" s="134" t="s">
        <v>27</v>
      </c>
      <c r="I56" s="136">
        <v>5</v>
      </c>
      <c r="J56" s="136">
        <v>3</v>
      </c>
      <c r="K56" s="136">
        <f t="shared" si="0"/>
        <v>-2</v>
      </c>
      <c r="L56" s="137">
        <f t="shared" si="1"/>
        <v>-0.4</v>
      </c>
      <c r="M56" s="138">
        <v>5001</v>
      </c>
      <c r="N56" s="138">
        <v>3500</v>
      </c>
      <c r="O56" s="182">
        <f t="shared" si="2"/>
        <v>-1501</v>
      </c>
      <c r="P56" s="183">
        <f t="shared" si="3"/>
        <v>-0.30013997200559889</v>
      </c>
    </row>
    <row r="57" spans="1:16" s="134" customFormat="1" x14ac:dyDescent="0.35">
      <c r="A57" s="130" t="s">
        <v>1</v>
      </c>
      <c r="B57" s="130" t="s">
        <v>67</v>
      </c>
      <c r="C57" s="130" t="s">
        <v>68</v>
      </c>
      <c r="D57" s="130" t="s">
        <v>336</v>
      </c>
      <c r="E57" s="129" t="s">
        <v>337</v>
      </c>
      <c r="F57" s="129" t="s">
        <v>72</v>
      </c>
      <c r="G57" s="129" t="s">
        <v>66</v>
      </c>
      <c r="H57" s="129" t="s">
        <v>27</v>
      </c>
      <c r="I57" s="131">
        <v>2</v>
      </c>
      <c r="J57" s="131">
        <v>3</v>
      </c>
      <c r="K57" s="131">
        <f t="shared" si="0"/>
        <v>1</v>
      </c>
      <c r="L57" s="132">
        <f t="shared" si="1"/>
        <v>0.5</v>
      </c>
      <c r="M57" s="133">
        <v>1000</v>
      </c>
      <c r="N57" s="133">
        <v>1500</v>
      </c>
      <c r="O57" s="179">
        <f t="shared" si="2"/>
        <v>500</v>
      </c>
      <c r="P57" s="180">
        <f t="shared" si="3"/>
        <v>0.5</v>
      </c>
    </row>
    <row r="58" spans="1:16" s="134" customFormat="1" x14ac:dyDescent="0.35">
      <c r="A58" s="135" t="s">
        <v>1</v>
      </c>
      <c r="B58" s="135" t="s">
        <v>67</v>
      </c>
      <c r="C58" s="135" t="s">
        <v>68</v>
      </c>
      <c r="D58" s="135" t="s">
        <v>338</v>
      </c>
      <c r="E58" s="134" t="s">
        <v>339</v>
      </c>
      <c r="F58" s="134" t="s">
        <v>72</v>
      </c>
      <c r="G58" s="134" t="s">
        <v>66</v>
      </c>
      <c r="H58" s="134" t="s">
        <v>27</v>
      </c>
      <c r="I58" s="136">
        <v>2</v>
      </c>
      <c r="J58" s="136">
        <v>3</v>
      </c>
      <c r="K58" s="136">
        <f t="shared" si="0"/>
        <v>1</v>
      </c>
      <c r="L58" s="137">
        <f t="shared" si="1"/>
        <v>0.5</v>
      </c>
      <c r="M58" s="138">
        <v>1500</v>
      </c>
      <c r="N58" s="138">
        <v>2000</v>
      </c>
      <c r="O58" s="182">
        <f t="shared" si="2"/>
        <v>500</v>
      </c>
      <c r="P58" s="183">
        <f t="shared" si="3"/>
        <v>0.33333333333333331</v>
      </c>
    </row>
    <row r="59" spans="1:16" s="134" customFormat="1" x14ac:dyDescent="0.35">
      <c r="A59" s="130" t="s">
        <v>1</v>
      </c>
      <c r="B59" s="130" t="s">
        <v>67</v>
      </c>
      <c r="C59" s="130" t="s">
        <v>68</v>
      </c>
      <c r="D59" s="130" t="s">
        <v>340</v>
      </c>
      <c r="E59" s="129" t="s">
        <v>341</v>
      </c>
      <c r="F59" s="129" t="s">
        <v>65</v>
      </c>
      <c r="G59" s="129" t="s">
        <v>66</v>
      </c>
      <c r="H59" s="129" t="s">
        <v>27</v>
      </c>
      <c r="I59" s="131">
        <v>1</v>
      </c>
      <c r="J59" s="131">
        <v>0</v>
      </c>
      <c r="K59" s="131">
        <f t="shared" si="0"/>
        <v>-1</v>
      </c>
      <c r="L59" s="132">
        <f t="shared" si="1"/>
        <v>-1</v>
      </c>
      <c r="M59" s="133">
        <v>500</v>
      </c>
      <c r="N59" s="133">
        <v>0</v>
      </c>
      <c r="O59" s="179">
        <f t="shared" si="2"/>
        <v>-500</v>
      </c>
      <c r="P59" s="180">
        <f t="shared" si="3"/>
        <v>-1</v>
      </c>
    </row>
    <row r="60" spans="1:16" s="134" customFormat="1" x14ac:dyDescent="0.35">
      <c r="A60" s="135" t="s">
        <v>1</v>
      </c>
      <c r="B60" s="135" t="s">
        <v>67</v>
      </c>
      <c r="C60" s="135" t="s">
        <v>68</v>
      </c>
      <c r="D60" s="135" t="s">
        <v>342</v>
      </c>
      <c r="E60" s="134" t="s">
        <v>343</v>
      </c>
      <c r="F60" s="134" t="s">
        <v>65</v>
      </c>
      <c r="G60" s="134" t="s">
        <v>66</v>
      </c>
      <c r="H60" s="134" t="s">
        <v>27</v>
      </c>
      <c r="I60" s="136">
        <v>2</v>
      </c>
      <c r="J60" s="136">
        <v>2</v>
      </c>
      <c r="K60" s="136">
        <f t="shared" si="0"/>
        <v>0</v>
      </c>
      <c r="L60" s="137">
        <f t="shared" si="1"/>
        <v>0</v>
      </c>
      <c r="M60" s="138">
        <v>1000</v>
      </c>
      <c r="N60" s="138">
        <v>1000</v>
      </c>
      <c r="O60" s="182">
        <f t="shared" si="2"/>
        <v>0</v>
      </c>
      <c r="P60" s="183">
        <f t="shared" si="3"/>
        <v>0</v>
      </c>
    </row>
    <row r="61" spans="1:16" s="134" customFormat="1" x14ac:dyDescent="0.35">
      <c r="A61" s="130" t="s">
        <v>1</v>
      </c>
      <c r="B61" s="130" t="s">
        <v>67</v>
      </c>
      <c r="C61" s="130" t="s">
        <v>68</v>
      </c>
      <c r="D61" s="130" t="s">
        <v>344</v>
      </c>
      <c r="E61" s="129" t="s">
        <v>345</v>
      </c>
      <c r="F61" s="129" t="s">
        <v>72</v>
      </c>
      <c r="G61" s="129" t="s">
        <v>66</v>
      </c>
      <c r="H61" s="129" t="s">
        <v>27</v>
      </c>
      <c r="I61" s="131">
        <v>1</v>
      </c>
      <c r="J61" s="131">
        <v>3</v>
      </c>
      <c r="K61" s="131">
        <f t="shared" si="0"/>
        <v>2</v>
      </c>
      <c r="L61" s="132">
        <f t="shared" si="1"/>
        <v>2</v>
      </c>
      <c r="M61" s="133">
        <v>1000</v>
      </c>
      <c r="N61" s="133">
        <v>3000</v>
      </c>
      <c r="O61" s="179">
        <f t="shared" si="2"/>
        <v>2000</v>
      </c>
      <c r="P61" s="180">
        <f t="shared" si="3"/>
        <v>2</v>
      </c>
    </row>
    <row r="62" spans="1:16" s="134" customFormat="1" x14ac:dyDescent="0.35">
      <c r="A62" s="135" t="s">
        <v>1</v>
      </c>
      <c r="B62" s="135" t="s">
        <v>67</v>
      </c>
      <c r="C62" s="135" t="s">
        <v>68</v>
      </c>
      <c r="D62" s="135" t="s">
        <v>346</v>
      </c>
      <c r="E62" s="134" t="s">
        <v>347</v>
      </c>
      <c r="F62" s="134" t="s">
        <v>65</v>
      </c>
      <c r="G62" s="134" t="s">
        <v>66</v>
      </c>
      <c r="H62" s="134" t="s">
        <v>27</v>
      </c>
      <c r="I62" s="136">
        <v>2</v>
      </c>
      <c r="J62" s="136">
        <v>2</v>
      </c>
      <c r="K62" s="136">
        <f t="shared" si="0"/>
        <v>0</v>
      </c>
      <c r="L62" s="137">
        <f t="shared" si="1"/>
        <v>0</v>
      </c>
      <c r="M62" s="138">
        <v>2000</v>
      </c>
      <c r="N62" s="138">
        <v>2000</v>
      </c>
      <c r="O62" s="182">
        <f t="shared" si="2"/>
        <v>0</v>
      </c>
      <c r="P62" s="183">
        <f t="shared" si="3"/>
        <v>0</v>
      </c>
    </row>
    <row r="63" spans="1:16" s="134" customFormat="1" x14ac:dyDescent="0.35">
      <c r="A63" s="130" t="s">
        <v>1</v>
      </c>
      <c r="B63" s="130" t="s">
        <v>67</v>
      </c>
      <c r="C63" s="130" t="s">
        <v>68</v>
      </c>
      <c r="D63" s="130" t="s">
        <v>348</v>
      </c>
      <c r="E63" s="129" t="s">
        <v>349</v>
      </c>
      <c r="F63" s="129" t="s">
        <v>72</v>
      </c>
      <c r="G63" s="129" t="s">
        <v>69</v>
      </c>
      <c r="H63" s="129" t="s">
        <v>27</v>
      </c>
      <c r="I63" s="131">
        <v>3</v>
      </c>
      <c r="J63" s="131">
        <v>2</v>
      </c>
      <c r="K63" s="131">
        <f t="shared" si="0"/>
        <v>-1</v>
      </c>
      <c r="L63" s="132">
        <f t="shared" si="1"/>
        <v>-0.33333333333333331</v>
      </c>
      <c r="M63" s="133">
        <v>1500</v>
      </c>
      <c r="N63" s="133">
        <v>1000</v>
      </c>
      <c r="O63" s="179">
        <f t="shared" si="2"/>
        <v>-500</v>
      </c>
      <c r="P63" s="180">
        <f t="shared" si="3"/>
        <v>-0.33333333333333331</v>
      </c>
    </row>
    <row r="64" spans="1:16" s="134" customFormat="1" x14ac:dyDescent="0.35">
      <c r="A64" s="135" t="s">
        <v>1</v>
      </c>
      <c r="B64" s="135" t="s">
        <v>67</v>
      </c>
      <c r="C64" s="135" t="s">
        <v>68</v>
      </c>
      <c r="D64" s="135" t="s">
        <v>350</v>
      </c>
      <c r="E64" s="134" t="s">
        <v>76</v>
      </c>
      <c r="F64" s="134" t="s">
        <v>72</v>
      </c>
      <c r="G64" s="134" t="s">
        <v>66</v>
      </c>
      <c r="H64" s="134" t="s">
        <v>27</v>
      </c>
      <c r="I64" s="136">
        <v>12</v>
      </c>
      <c r="J64" s="136">
        <v>11</v>
      </c>
      <c r="K64" s="136">
        <f t="shared" si="0"/>
        <v>-1</v>
      </c>
      <c r="L64" s="137">
        <f t="shared" si="1"/>
        <v>-8.3333333333333329E-2</v>
      </c>
      <c r="M64" s="138">
        <v>18400</v>
      </c>
      <c r="N64" s="138">
        <v>16500</v>
      </c>
      <c r="O64" s="182">
        <f t="shared" si="2"/>
        <v>-1900</v>
      </c>
      <c r="P64" s="183">
        <f t="shared" si="3"/>
        <v>-0.10326086956521739</v>
      </c>
    </row>
    <row r="65" spans="1:16" s="134" customFormat="1" x14ac:dyDescent="0.35">
      <c r="A65" s="130" t="s">
        <v>1</v>
      </c>
      <c r="B65" s="130" t="s">
        <v>67</v>
      </c>
      <c r="C65" s="130" t="s">
        <v>68</v>
      </c>
      <c r="D65" s="130" t="s">
        <v>351</v>
      </c>
      <c r="E65" s="129" t="s">
        <v>352</v>
      </c>
      <c r="F65" s="129" t="s">
        <v>72</v>
      </c>
      <c r="G65" s="129" t="s">
        <v>66</v>
      </c>
      <c r="H65" s="129" t="s">
        <v>27</v>
      </c>
      <c r="I65" s="131">
        <v>5</v>
      </c>
      <c r="J65" s="131">
        <v>5</v>
      </c>
      <c r="K65" s="131">
        <f t="shared" si="0"/>
        <v>0</v>
      </c>
      <c r="L65" s="132">
        <f t="shared" si="1"/>
        <v>0</v>
      </c>
      <c r="M65" s="133">
        <v>9000</v>
      </c>
      <c r="N65" s="133">
        <v>9000</v>
      </c>
      <c r="O65" s="179">
        <f t="shared" si="2"/>
        <v>0</v>
      </c>
      <c r="P65" s="180">
        <f t="shared" si="3"/>
        <v>0</v>
      </c>
    </row>
    <row r="66" spans="1:16" s="134" customFormat="1" x14ac:dyDescent="0.35">
      <c r="A66" s="135" t="s">
        <v>1</v>
      </c>
      <c r="B66" s="135" t="s">
        <v>67</v>
      </c>
      <c r="C66" s="135" t="s">
        <v>68</v>
      </c>
      <c r="D66" s="135" t="s">
        <v>353</v>
      </c>
      <c r="E66" s="134" t="s">
        <v>354</v>
      </c>
      <c r="F66" s="134" t="s">
        <v>41</v>
      </c>
      <c r="G66" s="134" t="s">
        <v>66</v>
      </c>
      <c r="H66" s="134" t="s">
        <v>27</v>
      </c>
      <c r="I66" s="136">
        <v>73</v>
      </c>
      <c r="J66" s="136">
        <v>48</v>
      </c>
      <c r="K66" s="136">
        <f t="shared" si="0"/>
        <v>-25</v>
      </c>
      <c r="L66" s="137">
        <f t="shared" si="1"/>
        <v>-0.34246575342465752</v>
      </c>
      <c r="M66" s="138">
        <v>12775</v>
      </c>
      <c r="N66" s="138">
        <v>8400</v>
      </c>
      <c r="O66" s="182">
        <f t="shared" si="2"/>
        <v>-4375</v>
      </c>
      <c r="P66" s="183">
        <f t="shared" si="3"/>
        <v>-0.34246575342465752</v>
      </c>
    </row>
    <row r="67" spans="1:16" s="134" customFormat="1" x14ac:dyDescent="0.35">
      <c r="A67" s="130" t="s">
        <v>1</v>
      </c>
      <c r="B67" s="130" t="s">
        <v>67</v>
      </c>
      <c r="C67" s="130" t="s">
        <v>68</v>
      </c>
      <c r="D67" s="130" t="s">
        <v>355</v>
      </c>
      <c r="E67" s="129" t="s">
        <v>356</v>
      </c>
      <c r="F67" s="129" t="s">
        <v>41</v>
      </c>
      <c r="G67" s="129" t="s">
        <v>71</v>
      </c>
      <c r="H67" s="129" t="s">
        <v>27</v>
      </c>
      <c r="I67" s="131">
        <v>16</v>
      </c>
      <c r="J67" s="131">
        <v>12</v>
      </c>
      <c r="K67" s="131">
        <f t="shared" si="0"/>
        <v>-4</v>
      </c>
      <c r="L67" s="132">
        <f t="shared" si="1"/>
        <v>-0.25</v>
      </c>
      <c r="M67" s="133">
        <v>6300</v>
      </c>
      <c r="N67" s="133">
        <v>11450</v>
      </c>
      <c r="O67" s="179">
        <f t="shared" si="2"/>
        <v>5150</v>
      </c>
      <c r="P67" s="180">
        <f t="shared" si="3"/>
        <v>0.81746031746031744</v>
      </c>
    </row>
    <row r="68" spans="1:16" s="134" customFormat="1" x14ac:dyDescent="0.35">
      <c r="A68" s="135" t="s">
        <v>1</v>
      </c>
      <c r="B68" s="135" t="s">
        <v>67</v>
      </c>
      <c r="C68" s="135" t="s">
        <v>68</v>
      </c>
      <c r="D68" s="135" t="s">
        <v>357</v>
      </c>
      <c r="E68" s="134" t="s">
        <v>358</v>
      </c>
      <c r="F68" s="134" t="s">
        <v>41</v>
      </c>
      <c r="G68" s="134" t="s">
        <v>71</v>
      </c>
      <c r="H68" s="134" t="s">
        <v>31</v>
      </c>
      <c r="I68" s="136">
        <v>6</v>
      </c>
      <c r="J68" s="136">
        <v>0</v>
      </c>
      <c r="K68" s="136">
        <f t="shared" si="0"/>
        <v>-6</v>
      </c>
      <c r="L68" s="137">
        <f t="shared" si="1"/>
        <v>-1</v>
      </c>
      <c r="M68" s="138">
        <v>8000</v>
      </c>
      <c r="N68" s="138">
        <v>0</v>
      </c>
      <c r="O68" s="182">
        <f t="shared" si="2"/>
        <v>-8000</v>
      </c>
      <c r="P68" s="183">
        <f t="shared" si="3"/>
        <v>-1</v>
      </c>
    </row>
    <row r="69" spans="1:16" s="134" customFormat="1" x14ac:dyDescent="0.35">
      <c r="A69" s="130" t="s">
        <v>1</v>
      </c>
      <c r="B69" s="130" t="s">
        <v>67</v>
      </c>
      <c r="C69" s="130" t="s">
        <v>68</v>
      </c>
      <c r="D69" s="130" t="s">
        <v>359</v>
      </c>
      <c r="E69" s="129" t="s">
        <v>360</v>
      </c>
      <c r="F69" s="129" t="s">
        <v>65</v>
      </c>
      <c r="G69" s="129" t="s">
        <v>66</v>
      </c>
      <c r="H69" s="129" t="s">
        <v>27</v>
      </c>
      <c r="I69" s="131">
        <v>2</v>
      </c>
      <c r="J69" s="131">
        <v>0</v>
      </c>
      <c r="K69" s="131">
        <f t="shared" si="0"/>
        <v>-2</v>
      </c>
      <c r="L69" s="132">
        <f t="shared" si="1"/>
        <v>-1</v>
      </c>
      <c r="M69" s="133">
        <v>1000</v>
      </c>
      <c r="N69" s="133">
        <v>0</v>
      </c>
      <c r="O69" s="179">
        <f t="shared" si="2"/>
        <v>-1000</v>
      </c>
      <c r="P69" s="180">
        <f t="shared" si="3"/>
        <v>-1</v>
      </c>
    </row>
    <row r="70" spans="1:16" s="134" customFormat="1" x14ac:dyDescent="0.35">
      <c r="A70" s="135" t="s">
        <v>1</v>
      </c>
      <c r="B70" s="135" t="s">
        <v>67</v>
      </c>
      <c r="C70" s="135" t="s">
        <v>68</v>
      </c>
      <c r="D70" s="135" t="s">
        <v>361</v>
      </c>
      <c r="E70" s="134" t="s">
        <v>362</v>
      </c>
      <c r="F70" s="134" t="s">
        <v>65</v>
      </c>
      <c r="G70" s="134" t="s">
        <v>66</v>
      </c>
      <c r="H70" s="134" t="s">
        <v>31</v>
      </c>
      <c r="I70" s="136">
        <v>1</v>
      </c>
      <c r="J70" s="136">
        <v>0</v>
      </c>
      <c r="K70" s="136">
        <f t="shared" si="0"/>
        <v>-1</v>
      </c>
      <c r="L70" s="137">
        <f t="shared" si="1"/>
        <v>-1</v>
      </c>
      <c r="M70" s="138">
        <v>1000</v>
      </c>
      <c r="N70" s="138">
        <v>0</v>
      </c>
      <c r="O70" s="182">
        <f t="shared" si="2"/>
        <v>-1000</v>
      </c>
      <c r="P70" s="183">
        <f t="shared" si="3"/>
        <v>-1</v>
      </c>
    </row>
    <row r="71" spans="1:16" s="134" customFormat="1" x14ac:dyDescent="0.35">
      <c r="A71" s="130" t="s">
        <v>1</v>
      </c>
      <c r="B71" s="130" t="s">
        <v>67</v>
      </c>
      <c r="C71" s="130" t="s">
        <v>68</v>
      </c>
      <c r="D71" s="130" t="s">
        <v>363</v>
      </c>
      <c r="E71" s="129" t="s">
        <v>364</v>
      </c>
      <c r="F71" s="129" t="s">
        <v>65</v>
      </c>
      <c r="G71" s="129" t="s">
        <v>66</v>
      </c>
      <c r="H71" s="129" t="s">
        <v>27</v>
      </c>
      <c r="I71" s="131">
        <v>5</v>
      </c>
      <c r="J71" s="131">
        <v>6</v>
      </c>
      <c r="K71" s="131">
        <f t="shared" si="0"/>
        <v>1</v>
      </c>
      <c r="L71" s="132">
        <f t="shared" si="1"/>
        <v>0.2</v>
      </c>
      <c r="M71" s="133">
        <v>17413</v>
      </c>
      <c r="N71" s="133">
        <v>18000</v>
      </c>
      <c r="O71" s="179">
        <f t="shared" si="2"/>
        <v>587</v>
      </c>
      <c r="P71" s="180">
        <f t="shared" si="3"/>
        <v>3.371044621834262E-2</v>
      </c>
    </row>
    <row r="72" spans="1:16" s="134" customFormat="1" x14ac:dyDescent="0.35">
      <c r="A72" s="135" t="s">
        <v>1</v>
      </c>
      <c r="B72" s="135" t="s">
        <v>67</v>
      </c>
      <c r="C72" s="135" t="s">
        <v>68</v>
      </c>
      <c r="D72" s="135" t="s">
        <v>365</v>
      </c>
      <c r="E72" s="134" t="s">
        <v>366</v>
      </c>
      <c r="F72" s="134" t="s">
        <v>65</v>
      </c>
      <c r="G72" s="134" t="s">
        <v>66</v>
      </c>
      <c r="H72" s="134" t="s">
        <v>27</v>
      </c>
      <c r="I72" s="136">
        <v>21</v>
      </c>
      <c r="J72" s="136">
        <v>17</v>
      </c>
      <c r="K72" s="136">
        <f t="shared" si="0"/>
        <v>-4</v>
      </c>
      <c r="L72" s="137">
        <f t="shared" si="1"/>
        <v>-0.19047619047619047</v>
      </c>
      <c r="M72" s="138">
        <v>15750</v>
      </c>
      <c r="N72" s="138">
        <v>12750</v>
      </c>
      <c r="O72" s="182">
        <f t="shared" si="2"/>
        <v>-3000</v>
      </c>
      <c r="P72" s="183">
        <f t="shared" si="3"/>
        <v>-0.19047619047619047</v>
      </c>
    </row>
    <row r="73" spans="1:16" s="134" customFormat="1" x14ac:dyDescent="0.35">
      <c r="A73" s="130" t="s">
        <v>1</v>
      </c>
      <c r="B73" s="130" t="s">
        <v>67</v>
      </c>
      <c r="C73" s="130" t="s">
        <v>68</v>
      </c>
      <c r="D73" s="130" t="s">
        <v>367</v>
      </c>
      <c r="E73" s="129" t="s">
        <v>368</v>
      </c>
      <c r="F73" s="129" t="s">
        <v>72</v>
      </c>
      <c r="G73" s="129" t="s">
        <v>66</v>
      </c>
      <c r="H73" s="129" t="s">
        <v>27</v>
      </c>
      <c r="I73" s="131">
        <v>4</v>
      </c>
      <c r="J73" s="131">
        <v>8</v>
      </c>
      <c r="K73" s="131">
        <f t="shared" si="0"/>
        <v>4</v>
      </c>
      <c r="L73" s="132">
        <f t="shared" si="1"/>
        <v>1</v>
      </c>
      <c r="M73" s="133">
        <v>4000</v>
      </c>
      <c r="N73" s="133">
        <v>8000</v>
      </c>
      <c r="O73" s="179">
        <f t="shared" si="2"/>
        <v>4000</v>
      </c>
      <c r="P73" s="180">
        <f t="shared" si="3"/>
        <v>1</v>
      </c>
    </row>
    <row r="74" spans="1:16" s="134" customFormat="1" x14ac:dyDescent="0.35">
      <c r="A74" s="135" t="s">
        <v>1</v>
      </c>
      <c r="B74" s="135" t="s">
        <v>67</v>
      </c>
      <c r="C74" s="135" t="s">
        <v>68</v>
      </c>
      <c r="D74" s="135" t="s">
        <v>369</v>
      </c>
      <c r="E74" s="134" t="s">
        <v>370</v>
      </c>
      <c r="F74" s="134" t="s">
        <v>72</v>
      </c>
      <c r="G74" s="134" t="s">
        <v>66</v>
      </c>
      <c r="H74" s="134" t="s">
        <v>27</v>
      </c>
      <c r="I74" s="136">
        <v>0</v>
      </c>
      <c r="J74" s="136">
        <v>1</v>
      </c>
      <c r="K74" s="136">
        <f t="shared" si="0"/>
        <v>1</v>
      </c>
      <c r="L74" s="137" t="e">
        <f t="shared" si="1"/>
        <v>#DIV/0!</v>
      </c>
      <c r="M74" s="138">
        <v>0</v>
      </c>
      <c r="N74" s="138">
        <v>1000</v>
      </c>
      <c r="O74" s="182">
        <f t="shared" si="2"/>
        <v>1000</v>
      </c>
      <c r="P74" s="183" t="e">
        <f t="shared" si="3"/>
        <v>#DIV/0!</v>
      </c>
    </row>
    <row r="75" spans="1:16" s="134" customFormat="1" x14ac:dyDescent="0.35">
      <c r="A75" s="130" t="s">
        <v>1</v>
      </c>
      <c r="B75" s="130" t="s">
        <v>67</v>
      </c>
      <c r="C75" s="130" t="s">
        <v>68</v>
      </c>
      <c r="D75" s="130" t="s">
        <v>371</v>
      </c>
      <c r="E75" s="129" t="s">
        <v>114</v>
      </c>
      <c r="F75" s="129" t="s">
        <v>65</v>
      </c>
      <c r="G75" s="129" t="s">
        <v>66</v>
      </c>
      <c r="H75" s="129" t="s">
        <v>27</v>
      </c>
      <c r="I75" s="131">
        <v>7</v>
      </c>
      <c r="J75" s="131">
        <v>7</v>
      </c>
      <c r="K75" s="131">
        <f t="shared" si="0"/>
        <v>0</v>
      </c>
      <c r="L75" s="132">
        <f t="shared" si="1"/>
        <v>0</v>
      </c>
      <c r="M75" s="133">
        <v>10500</v>
      </c>
      <c r="N75" s="133">
        <v>10500</v>
      </c>
      <c r="O75" s="179">
        <f t="shared" si="2"/>
        <v>0</v>
      </c>
      <c r="P75" s="180">
        <f t="shared" si="3"/>
        <v>0</v>
      </c>
    </row>
    <row r="76" spans="1:16" s="134" customFormat="1" x14ac:dyDescent="0.35">
      <c r="A76" s="135" t="s">
        <v>1</v>
      </c>
      <c r="B76" s="135" t="s">
        <v>67</v>
      </c>
      <c r="C76" s="135" t="s">
        <v>68</v>
      </c>
      <c r="D76" s="135" t="s">
        <v>372</v>
      </c>
      <c r="E76" s="134" t="s">
        <v>373</v>
      </c>
      <c r="F76" s="134" t="s">
        <v>65</v>
      </c>
      <c r="G76" s="134" t="s">
        <v>66</v>
      </c>
      <c r="H76" s="134" t="s">
        <v>27</v>
      </c>
      <c r="I76" s="136">
        <v>16</v>
      </c>
      <c r="J76" s="136">
        <v>10</v>
      </c>
      <c r="K76" s="136">
        <f t="shared" si="0"/>
        <v>-6</v>
      </c>
      <c r="L76" s="137">
        <f t="shared" si="1"/>
        <v>-0.375</v>
      </c>
      <c r="M76" s="138">
        <v>6800</v>
      </c>
      <c r="N76" s="138">
        <v>6700</v>
      </c>
      <c r="O76" s="182">
        <f t="shared" si="2"/>
        <v>-100</v>
      </c>
      <c r="P76" s="183">
        <f t="shared" si="3"/>
        <v>-1.4705882352941176E-2</v>
      </c>
    </row>
    <row r="77" spans="1:16" s="134" customFormat="1" x14ac:dyDescent="0.35">
      <c r="A77" s="130" t="s">
        <v>1</v>
      </c>
      <c r="B77" s="130" t="s">
        <v>67</v>
      </c>
      <c r="C77" s="130" t="s">
        <v>68</v>
      </c>
      <c r="D77" s="130" t="s">
        <v>374</v>
      </c>
      <c r="E77" s="129" t="s">
        <v>375</v>
      </c>
      <c r="F77" s="129" t="s">
        <v>72</v>
      </c>
      <c r="G77" s="129" t="s">
        <v>66</v>
      </c>
      <c r="H77" s="129" t="s">
        <v>27</v>
      </c>
      <c r="I77" s="131">
        <v>1</v>
      </c>
      <c r="J77" s="131">
        <v>1</v>
      </c>
      <c r="K77" s="131">
        <f t="shared" ref="K77:K111" si="4">J77-I77</f>
        <v>0</v>
      </c>
      <c r="L77" s="132">
        <f t="shared" ref="L77:L111" si="5">K77/I77</f>
        <v>0</v>
      </c>
      <c r="M77" s="133">
        <v>1000</v>
      </c>
      <c r="N77" s="133">
        <v>1000</v>
      </c>
      <c r="O77" s="179">
        <f t="shared" ref="O77:O111" si="6">N77-M77</f>
        <v>0</v>
      </c>
      <c r="P77" s="180">
        <f t="shared" ref="P77:P111" si="7">O77/M77</f>
        <v>0</v>
      </c>
    </row>
    <row r="78" spans="1:16" s="134" customFormat="1" x14ac:dyDescent="0.35">
      <c r="A78" s="135" t="s">
        <v>1</v>
      </c>
      <c r="B78" s="135" t="s">
        <v>67</v>
      </c>
      <c r="C78" s="135" t="s">
        <v>68</v>
      </c>
      <c r="D78" s="135" t="s">
        <v>376</v>
      </c>
      <c r="E78" s="134" t="s">
        <v>377</v>
      </c>
      <c r="F78" s="134" t="s">
        <v>72</v>
      </c>
      <c r="G78" s="134" t="s">
        <v>66</v>
      </c>
      <c r="H78" s="134" t="s">
        <v>27</v>
      </c>
      <c r="I78" s="136">
        <v>1</v>
      </c>
      <c r="J78" s="136">
        <v>1</v>
      </c>
      <c r="K78" s="136">
        <f t="shared" si="4"/>
        <v>0</v>
      </c>
      <c r="L78" s="137">
        <f t="shared" si="5"/>
        <v>0</v>
      </c>
      <c r="M78" s="138">
        <v>1000</v>
      </c>
      <c r="N78" s="138">
        <v>1000</v>
      </c>
      <c r="O78" s="182">
        <f t="shared" si="6"/>
        <v>0</v>
      </c>
      <c r="P78" s="183">
        <f t="shared" si="7"/>
        <v>0</v>
      </c>
    </row>
    <row r="79" spans="1:16" s="134" customFormat="1" x14ac:dyDescent="0.35">
      <c r="A79" s="130" t="s">
        <v>1</v>
      </c>
      <c r="B79" s="130" t="s">
        <v>67</v>
      </c>
      <c r="C79" s="130" t="s">
        <v>68</v>
      </c>
      <c r="D79" s="130" t="s">
        <v>378</v>
      </c>
      <c r="E79" s="129" t="s">
        <v>379</v>
      </c>
      <c r="F79" s="129" t="s">
        <v>72</v>
      </c>
      <c r="G79" s="129" t="s">
        <v>66</v>
      </c>
      <c r="H79" s="129" t="s">
        <v>27</v>
      </c>
      <c r="I79" s="131">
        <v>1</v>
      </c>
      <c r="J79" s="131">
        <v>1</v>
      </c>
      <c r="K79" s="131">
        <f t="shared" si="4"/>
        <v>0</v>
      </c>
      <c r="L79" s="132">
        <f t="shared" si="5"/>
        <v>0</v>
      </c>
      <c r="M79" s="133">
        <v>1000</v>
      </c>
      <c r="N79" s="133">
        <v>1000</v>
      </c>
      <c r="O79" s="179">
        <f t="shared" si="6"/>
        <v>0</v>
      </c>
      <c r="P79" s="180">
        <f t="shared" si="7"/>
        <v>0</v>
      </c>
    </row>
    <row r="80" spans="1:16" s="134" customFormat="1" x14ac:dyDescent="0.35">
      <c r="A80" s="135" t="s">
        <v>1</v>
      </c>
      <c r="B80" s="135" t="s">
        <v>67</v>
      </c>
      <c r="C80" s="135" t="s">
        <v>68</v>
      </c>
      <c r="D80" s="135" t="s">
        <v>380</v>
      </c>
      <c r="E80" s="134" t="s">
        <v>381</v>
      </c>
      <c r="F80" s="134" t="s">
        <v>72</v>
      </c>
      <c r="G80" s="134" t="s">
        <v>66</v>
      </c>
      <c r="H80" s="134" t="s">
        <v>27</v>
      </c>
      <c r="I80" s="136">
        <v>1</v>
      </c>
      <c r="J80" s="136">
        <v>2</v>
      </c>
      <c r="K80" s="136">
        <f t="shared" si="4"/>
        <v>1</v>
      </c>
      <c r="L80" s="137">
        <f t="shared" si="5"/>
        <v>1</v>
      </c>
      <c r="M80" s="138">
        <v>1000</v>
      </c>
      <c r="N80" s="138">
        <v>2000</v>
      </c>
      <c r="O80" s="182">
        <f t="shared" si="6"/>
        <v>1000</v>
      </c>
      <c r="P80" s="183">
        <f t="shared" si="7"/>
        <v>1</v>
      </c>
    </row>
    <row r="81" spans="1:16" s="134" customFormat="1" x14ac:dyDescent="0.35">
      <c r="A81" s="130" t="s">
        <v>1</v>
      </c>
      <c r="B81" s="130" t="s">
        <v>67</v>
      </c>
      <c r="C81" s="130" t="s">
        <v>68</v>
      </c>
      <c r="D81" s="130" t="s">
        <v>382</v>
      </c>
      <c r="E81" s="129" t="s">
        <v>383</v>
      </c>
      <c r="F81" s="129" t="s">
        <v>65</v>
      </c>
      <c r="G81" s="129" t="s">
        <v>66</v>
      </c>
      <c r="H81" s="129" t="s">
        <v>27</v>
      </c>
      <c r="I81" s="131">
        <v>1</v>
      </c>
      <c r="J81" s="131">
        <v>0</v>
      </c>
      <c r="K81" s="131">
        <f t="shared" si="4"/>
        <v>-1</v>
      </c>
      <c r="L81" s="132">
        <f t="shared" si="5"/>
        <v>-1</v>
      </c>
      <c r="M81" s="133">
        <v>1000</v>
      </c>
      <c r="N81" s="133">
        <v>0</v>
      </c>
      <c r="O81" s="179">
        <f t="shared" si="6"/>
        <v>-1000</v>
      </c>
      <c r="P81" s="180">
        <f t="shared" si="7"/>
        <v>-1</v>
      </c>
    </row>
    <row r="82" spans="1:16" s="134" customFormat="1" x14ac:dyDescent="0.35">
      <c r="A82" s="135" t="s">
        <v>1</v>
      </c>
      <c r="B82" s="135" t="s">
        <v>67</v>
      </c>
      <c r="C82" s="135" t="s">
        <v>68</v>
      </c>
      <c r="D82" s="135" t="s">
        <v>384</v>
      </c>
      <c r="E82" s="134" t="s">
        <v>113</v>
      </c>
      <c r="F82" s="134" t="s">
        <v>72</v>
      </c>
      <c r="G82" s="134" t="s">
        <v>66</v>
      </c>
      <c r="H82" s="134" t="s">
        <v>27</v>
      </c>
      <c r="I82" s="136">
        <v>1</v>
      </c>
      <c r="J82" s="136">
        <v>1</v>
      </c>
      <c r="K82" s="136">
        <f t="shared" si="4"/>
        <v>0</v>
      </c>
      <c r="L82" s="137">
        <f t="shared" si="5"/>
        <v>0</v>
      </c>
      <c r="M82" s="138">
        <v>500</v>
      </c>
      <c r="N82" s="138">
        <v>500</v>
      </c>
      <c r="O82" s="182">
        <f t="shared" si="6"/>
        <v>0</v>
      </c>
      <c r="P82" s="183">
        <f t="shared" si="7"/>
        <v>0</v>
      </c>
    </row>
    <row r="83" spans="1:16" s="134" customFormat="1" x14ac:dyDescent="0.35">
      <c r="A83" s="130" t="s">
        <v>1</v>
      </c>
      <c r="B83" s="130" t="s">
        <v>67</v>
      </c>
      <c r="C83" s="130" t="s">
        <v>68</v>
      </c>
      <c r="D83" s="130" t="s">
        <v>385</v>
      </c>
      <c r="E83" s="129" t="s">
        <v>386</v>
      </c>
      <c r="F83" s="129" t="s">
        <v>65</v>
      </c>
      <c r="G83" s="129" t="s">
        <v>66</v>
      </c>
      <c r="H83" s="129" t="s">
        <v>27</v>
      </c>
      <c r="I83" s="131">
        <v>3</v>
      </c>
      <c r="J83" s="131">
        <v>3</v>
      </c>
      <c r="K83" s="131">
        <f t="shared" si="4"/>
        <v>0</v>
      </c>
      <c r="L83" s="132">
        <f t="shared" si="5"/>
        <v>0</v>
      </c>
      <c r="M83" s="133">
        <v>750</v>
      </c>
      <c r="N83" s="133">
        <v>750</v>
      </c>
      <c r="O83" s="179">
        <f t="shared" si="6"/>
        <v>0</v>
      </c>
      <c r="P83" s="180">
        <f t="shared" si="7"/>
        <v>0</v>
      </c>
    </row>
    <row r="84" spans="1:16" s="134" customFormat="1" x14ac:dyDescent="0.35">
      <c r="A84" s="135" t="s">
        <v>1</v>
      </c>
      <c r="B84" s="135" t="s">
        <v>67</v>
      </c>
      <c r="C84" s="135" t="s">
        <v>68</v>
      </c>
      <c r="D84" s="135" t="s">
        <v>387</v>
      </c>
      <c r="E84" s="134" t="s">
        <v>388</v>
      </c>
      <c r="F84" s="134" t="s">
        <v>389</v>
      </c>
      <c r="G84" s="134" t="s">
        <v>75</v>
      </c>
      <c r="H84" s="134" t="s">
        <v>27</v>
      </c>
      <c r="I84" s="136">
        <v>316</v>
      </c>
      <c r="J84" s="136">
        <v>0</v>
      </c>
      <c r="K84" s="136">
        <f t="shared" si="4"/>
        <v>-316</v>
      </c>
      <c r="L84" s="137">
        <f t="shared" si="5"/>
        <v>-1</v>
      </c>
      <c r="M84" s="138">
        <v>63200</v>
      </c>
      <c r="N84" s="138">
        <v>0</v>
      </c>
      <c r="O84" s="182">
        <f t="shared" si="6"/>
        <v>-63200</v>
      </c>
      <c r="P84" s="183">
        <f t="shared" si="7"/>
        <v>-1</v>
      </c>
    </row>
    <row r="85" spans="1:16" s="134" customFormat="1" x14ac:dyDescent="0.35">
      <c r="A85" s="130" t="s">
        <v>1</v>
      </c>
      <c r="B85" s="130" t="s">
        <v>67</v>
      </c>
      <c r="C85" s="130" t="s">
        <v>68</v>
      </c>
      <c r="D85" s="130" t="s">
        <v>390</v>
      </c>
      <c r="E85" s="129" t="s">
        <v>391</v>
      </c>
      <c r="F85" s="129" t="s">
        <v>72</v>
      </c>
      <c r="G85" s="129" t="s">
        <v>66</v>
      </c>
      <c r="H85" s="129" t="s">
        <v>27</v>
      </c>
      <c r="I85" s="131">
        <v>0</v>
      </c>
      <c r="J85" s="131">
        <v>1</v>
      </c>
      <c r="K85" s="131">
        <f t="shared" si="4"/>
        <v>1</v>
      </c>
      <c r="L85" s="132" t="e">
        <f t="shared" si="5"/>
        <v>#DIV/0!</v>
      </c>
      <c r="M85" s="133">
        <v>0</v>
      </c>
      <c r="N85" s="133">
        <v>1000</v>
      </c>
      <c r="O85" s="179">
        <f t="shared" si="6"/>
        <v>1000</v>
      </c>
      <c r="P85" s="180" t="e">
        <f t="shared" si="7"/>
        <v>#DIV/0!</v>
      </c>
    </row>
    <row r="86" spans="1:16" s="134" customFormat="1" x14ac:dyDescent="0.35">
      <c r="A86" s="135" t="s">
        <v>1</v>
      </c>
      <c r="B86" s="135" t="s">
        <v>67</v>
      </c>
      <c r="C86" s="135" t="s">
        <v>68</v>
      </c>
      <c r="D86" s="135" t="s">
        <v>392</v>
      </c>
      <c r="E86" s="134" t="s">
        <v>393</v>
      </c>
      <c r="F86" s="134" t="s">
        <v>72</v>
      </c>
      <c r="G86" s="134" t="s">
        <v>66</v>
      </c>
      <c r="H86" s="134" t="s">
        <v>27</v>
      </c>
      <c r="I86" s="136">
        <v>0</v>
      </c>
      <c r="J86" s="136">
        <v>1</v>
      </c>
      <c r="K86" s="136">
        <f t="shared" si="4"/>
        <v>1</v>
      </c>
      <c r="L86" s="137" t="e">
        <f t="shared" si="5"/>
        <v>#DIV/0!</v>
      </c>
      <c r="M86" s="138">
        <v>0</v>
      </c>
      <c r="N86" s="138">
        <v>1000</v>
      </c>
      <c r="O86" s="182">
        <f t="shared" si="6"/>
        <v>1000</v>
      </c>
      <c r="P86" s="183" t="e">
        <f t="shared" si="7"/>
        <v>#DIV/0!</v>
      </c>
    </row>
    <row r="87" spans="1:16" s="134" customFormat="1" x14ac:dyDescent="0.35">
      <c r="A87" s="130" t="s">
        <v>1</v>
      </c>
      <c r="B87" s="130" t="s">
        <v>67</v>
      </c>
      <c r="C87" s="130" t="s">
        <v>68</v>
      </c>
      <c r="D87" s="130" t="s">
        <v>394</v>
      </c>
      <c r="E87" s="129" t="s">
        <v>395</v>
      </c>
      <c r="F87" s="129" t="s">
        <v>72</v>
      </c>
      <c r="G87" s="129" t="s">
        <v>66</v>
      </c>
      <c r="H87" s="129" t="s">
        <v>27</v>
      </c>
      <c r="I87" s="131">
        <v>0</v>
      </c>
      <c r="J87" s="131">
        <v>2</v>
      </c>
      <c r="K87" s="131">
        <f t="shared" si="4"/>
        <v>2</v>
      </c>
      <c r="L87" s="132" t="e">
        <f t="shared" si="5"/>
        <v>#DIV/0!</v>
      </c>
      <c r="M87" s="133">
        <v>0</v>
      </c>
      <c r="N87" s="133">
        <v>1000</v>
      </c>
      <c r="O87" s="179">
        <f t="shared" si="6"/>
        <v>1000</v>
      </c>
      <c r="P87" s="180" t="e">
        <f t="shared" si="7"/>
        <v>#DIV/0!</v>
      </c>
    </row>
    <row r="88" spans="1:16" s="134" customFormat="1" x14ac:dyDescent="0.35">
      <c r="A88" s="135" t="s">
        <v>1</v>
      </c>
      <c r="B88" s="135" t="s">
        <v>67</v>
      </c>
      <c r="C88" s="135" t="s">
        <v>68</v>
      </c>
      <c r="D88" s="135" t="s">
        <v>396</v>
      </c>
      <c r="E88" s="134" t="s">
        <v>397</v>
      </c>
      <c r="F88" s="134" t="s">
        <v>72</v>
      </c>
      <c r="G88" s="134" t="s">
        <v>66</v>
      </c>
      <c r="H88" s="134" t="s">
        <v>27</v>
      </c>
      <c r="I88" s="136">
        <v>0</v>
      </c>
      <c r="J88" s="136">
        <v>1</v>
      </c>
      <c r="K88" s="136">
        <f t="shared" si="4"/>
        <v>1</v>
      </c>
      <c r="L88" s="137" t="e">
        <f t="shared" si="5"/>
        <v>#DIV/0!</v>
      </c>
      <c r="M88" s="138">
        <v>0</v>
      </c>
      <c r="N88" s="138">
        <v>1000</v>
      </c>
      <c r="O88" s="182">
        <f t="shared" si="6"/>
        <v>1000</v>
      </c>
      <c r="P88" s="183" t="e">
        <f t="shared" si="7"/>
        <v>#DIV/0!</v>
      </c>
    </row>
    <row r="89" spans="1:16" s="134" customFormat="1" x14ac:dyDescent="0.35">
      <c r="A89" s="130" t="s">
        <v>1</v>
      </c>
      <c r="B89" s="130" t="s">
        <v>67</v>
      </c>
      <c r="C89" s="130" t="s">
        <v>68</v>
      </c>
      <c r="D89" s="130" t="s">
        <v>398</v>
      </c>
      <c r="E89" s="129" t="s">
        <v>399</v>
      </c>
      <c r="F89" s="129" t="s">
        <v>65</v>
      </c>
      <c r="G89" s="129" t="s">
        <v>66</v>
      </c>
      <c r="H89" s="129" t="s">
        <v>27</v>
      </c>
      <c r="I89" s="131">
        <v>0</v>
      </c>
      <c r="J89" s="131">
        <v>1</v>
      </c>
      <c r="K89" s="131">
        <f t="shared" si="4"/>
        <v>1</v>
      </c>
      <c r="L89" s="132" t="e">
        <f t="shared" si="5"/>
        <v>#DIV/0!</v>
      </c>
      <c r="M89" s="133">
        <v>0</v>
      </c>
      <c r="N89" s="133">
        <v>500</v>
      </c>
      <c r="O89" s="179">
        <f t="shared" si="6"/>
        <v>500</v>
      </c>
      <c r="P89" s="180" t="e">
        <f t="shared" si="7"/>
        <v>#DIV/0!</v>
      </c>
    </row>
    <row r="90" spans="1:16" s="134" customFormat="1" x14ac:dyDescent="0.35">
      <c r="A90" s="135" t="s">
        <v>1</v>
      </c>
      <c r="B90" s="135" t="s">
        <v>67</v>
      </c>
      <c r="C90" s="135" t="s">
        <v>68</v>
      </c>
      <c r="D90" s="135" t="s">
        <v>400</v>
      </c>
      <c r="E90" s="134" t="s">
        <v>401</v>
      </c>
      <c r="F90" s="134" t="s">
        <v>65</v>
      </c>
      <c r="G90" s="134" t="s">
        <v>66</v>
      </c>
      <c r="H90" s="134" t="s">
        <v>27</v>
      </c>
      <c r="I90" s="136">
        <v>0</v>
      </c>
      <c r="J90" s="136">
        <v>1</v>
      </c>
      <c r="K90" s="136">
        <f t="shared" si="4"/>
        <v>1</v>
      </c>
      <c r="L90" s="137" t="e">
        <f t="shared" si="5"/>
        <v>#DIV/0!</v>
      </c>
      <c r="M90" s="138">
        <v>0</v>
      </c>
      <c r="N90" s="138">
        <v>1000</v>
      </c>
      <c r="O90" s="182">
        <f t="shared" si="6"/>
        <v>1000</v>
      </c>
      <c r="P90" s="183" t="e">
        <f t="shared" si="7"/>
        <v>#DIV/0!</v>
      </c>
    </row>
    <row r="91" spans="1:16" s="134" customFormat="1" x14ac:dyDescent="0.35">
      <c r="A91" s="130" t="s">
        <v>1</v>
      </c>
      <c r="B91" s="130" t="s">
        <v>67</v>
      </c>
      <c r="C91" s="130" t="s">
        <v>68</v>
      </c>
      <c r="D91" s="130" t="s">
        <v>402</v>
      </c>
      <c r="E91" s="129" t="s">
        <v>403</v>
      </c>
      <c r="F91" s="129" t="s">
        <v>72</v>
      </c>
      <c r="G91" s="129" t="s">
        <v>66</v>
      </c>
      <c r="H91" s="129" t="s">
        <v>27</v>
      </c>
      <c r="I91" s="131">
        <v>0</v>
      </c>
      <c r="J91" s="131">
        <v>1</v>
      </c>
      <c r="K91" s="131">
        <f t="shared" si="4"/>
        <v>1</v>
      </c>
      <c r="L91" s="132" t="e">
        <f t="shared" si="5"/>
        <v>#DIV/0!</v>
      </c>
      <c r="M91" s="133">
        <v>0</v>
      </c>
      <c r="N91" s="133">
        <v>1000</v>
      </c>
      <c r="O91" s="179">
        <f t="shared" si="6"/>
        <v>1000</v>
      </c>
      <c r="P91" s="180" t="e">
        <f t="shared" si="7"/>
        <v>#DIV/0!</v>
      </c>
    </row>
    <row r="92" spans="1:16" s="134" customFormat="1" x14ac:dyDescent="0.35">
      <c r="A92" s="135" t="s">
        <v>1</v>
      </c>
      <c r="B92" s="135" t="s">
        <v>67</v>
      </c>
      <c r="C92" s="135" t="s">
        <v>68</v>
      </c>
      <c r="D92" s="135" t="s">
        <v>404</v>
      </c>
      <c r="E92" s="134" t="s">
        <v>405</v>
      </c>
      <c r="F92" s="134" t="s">
        <v>65</v>
      </c>
      <c r="G92" s="134" t="s">
        <v>66</v>
      </c>
      <c r="H92" s="134" t="s">
        <v>27</v>
      </c>
      <c r="I92" s="136">
        <v>0</v>
      </c>
      <c r="J92" s="136">
        <v>1</v>
      </c>
      <c r="K92" s="136">
        <f t="shared" si="4"/>
        <v>1</v>
      </c>
      <c r="L92" s="137" t="e">
        <f t="shared" si="5"/>
        <v>#DIV/0!</v>
      </c>
      <c r="M92" s="138">
        <v>0</v>
      </c>
      <c r="N92" s="138">
        <v>3000</v>
      </c>
      <c r="O92" s="182">
        <f t="shared" si="6"/>
        <v>3000</v>
      </c>
      <c r="P92" s="183" t="e">
        <f t="shared" si="7"/>
        <v>#DIV/0!</v>
      </c>
    </row>
    <row r="93" spans="1:16" s="134" customFormat="1" x14ac:dyDescent="0.35">
      <c r="A93" s="130" t="s">
        <v>1</v>
      </c>
      <c r="B93" s="130" t="s">
        <v>67</v>
      </c>
      <c r="C93" s="130" t="s">
        <v>68</v>
      </c>
      <c r="D93" s="130" t="s">
        <v>406</v>
      </c>
      <c r="E93" s="129" t="s">
        <v>407</v>
      </c>
      <c r="F93" s="129" t="s">
        <v>72</v>
      </c>
      <c r="G93" s="129" t="s">
        <v>66</v>
      </c>
      <c r="H93" s="129" t="s">
        <v>27</v>
      </c>
      <c r="I93" s="131">
        <v>0</v>
      </c>
      <c r="J93" s="131">
        <v>1</v>
      </c>
      <c r="K93" s="131">
        <f t="shared" si="4"/>
        <v>1</v>
      </c>
      <c r="L93" s="132" t="e">
        <f t="shared" si="5"/>
        <v>#DIV/0!</v>
      </c>
      <c r="M93" s="133">
        <v>0</v>
      </c>
      <c r="N93" s="133">
        <v>1000</v>
      </c>
      <c r="O93" s="179">
        <f t="shared" si="6"/>
        <v>1000</v>
      </c>
      <c r="P93" s="180" t="e">
        <f t="shared" si="7"/>
        <v>#DIV/0!</v>
      </c>
    </row>
    <row r="94" spans="1:16" s="134" customFormat="1" x14ac:dyDescent="0.35">
      <c r="A94" s="135" t="s">
        <v>1</v>
      </c>
      <c r="B94" s="135" t="s">
        <v>67</v>
      </c>
      <c r="C94" s="135" t="s">
        <v>68</v>
      </c>
      <c r="D94" s="135" t="s">
        <v>408</v>
      </c>
      <c r="E94" s="134" t="s">
        <v>409</v>
      </c>
      <c r="F94" s="134" t="s">
        <v>65</v>
      </c>
      <c r="G94" s="134" t="s">
        <v>66</v>
      </c>
      <c r="H94" s="134" t="s">
        <v>27</v>
      </c>
      <c r="I94" s="136">
        <v>3</v>
      </c>
      <c r="J94" s="136">
        <v>0</v>
      </c>
      <c r="K94" s="136">
        <f t="shared" si="4"/>
        <v>-3</v>
      </c>
      <c r="L94" s="137">
        <f t="shared" si="5"/>
        <v>-1</v>
      </c>
      <c r="M94" s="138">
        <v>7000</v>
      </c>
      <c r="N94" s="138">
        <v>0</v>
      </c>
      <c r="O94" s="182">
        <f t="shared" si="6"/>
        <v>-7000</v>
      </c>
      <c r="P94" s="183">
        <f t="shared" si="7"/>
        <v>-1</v>
      </c>
    </row>
    <row r="95" spans="1:16" s="134" customFormat="1" x14ac:dyDescent="0.35">
      <c r="A95" s="130" t="s">
        <v>1</v>
      </c>
      <c r="B95" s="130" t="s">
        <v>77</v>
      </c>
      <c r="C95" s="130" t="s">
        <v>78</v>
      </c>
      <c r="D95" s="130" t="s">
        <v>410</v>
      </c>
      <c r="E95" s="129" t="s">
        <v>411</v>
      </c>
      <c r="F95" s="129" t="s">
        <v>65</v>
      </c>
      <c r="G95" s="129" t="s">
        <v>42</v>
      </c>
      <c r="H95" s="129" t="s">
        <v>27</v>
      </c>
      <c r="I95" s="131">
        <v>2</v>
      </c>
      <c r="J95" s="131">
        <v>2</v>
      </c>
      <c r="K95" s="131">
        <f t="shared" si="4"/>
        <v>0</v>
      </c>
      <c r="L95" s="132">
        <f t="shared" si="5"/>
        <v>0</v>
      </c>
      <c r="M95" s="133">
        <v>2000</v>
      </c>
      <c r="N95" s="133">
        <v>2000</v>
      </c>
      <c r="O95" s="179">
        <f t="shared" si="6"/>
        <v>0</v>
      </c>
      <c r="P95" s="180">
        <f t="shared" si="7"/>
        <v>0</v>
      </c>
    </row>
    <row r="96" spans="1:16" s="134" customFormat="1" x14ac:dyDescent="0.35">
      <c r="A96" s="135" t="s">
        <v>1</v>
      </c>
      <c r="B96" s="135" t="s">
        <v>77</v>
      </c>
      <c r="C96" s="135" t="s">
        <v>78</v>
      </c>
      <c r="D96" s="135" t="s">
        <v>412</v>
      </c>
      <c r="E96" s="134" t="s">
        <v>413</v>
      </c>
      <c r="F96" s="134" t="s">
        <v>72</v>
      </c>
      <c r="G96" s="134" t="s">
        <v>42</v>
      </c>
      <c r="H96" s="134" t="s">
        <v>27</v>
      </c>
      <c r="I96" s="136">
        <v>1</v>
      </c>
      <c r="J96" s="136">
        <v>1</v>
      </c>
      <c r="K96" s="136">
        <f t="shared" si="4"/>
        <v>0</v>
      </c>
      <c r="L96" s="137">
        <f t="shared" si="5"/>
        <v>0</v>
      </c>
      <c r="M96" s="138">
        <v>700</v>
      </c>
      <c r="N96" s="138">
        <v>700</v>
      </c>
      <c r="O96" s="182">
        <f t="shared" si="6"/>
        <v>0</v>
      </c>
      <c r="P96" s="183">
        <f t="shared" si="7"/>
        <v>0</v>
      </c>
    </row>
    <row r="97" spans="1:16" s="134" customFormat="1" x14ac:dyDescent="0.35">
      <c r="A97" s="130" t="s">
        <v>1</v>
      </c>
      <c r="B97" s="130" t="s">
        <v>77</v>
      </c>
      <c r="C97" s="130" t="s">
        <v>78</v>
      </c>
      <c r="D97" s="130" t="s">
        <v>414</v>
      </c>
      <c r="E97" s="129" t="s">
        <v>415</v>
      </c>
      <c r="F97" s="129" t="s">
        <v>72</v>
      </c>
      <c r="G97" s="129" t="s">
        <v>42</v>
      </c>
      <c r="H97" s="129" t="s">
        <v>27</v>
      </c>
      <c r="I97" s="131">
        <v>2</v>
      </c>
      <c r="J97" s="131">
        <v>1</v>
      </c>
      <c r="K97" s="131">
        <f t="shared" si="4"/>
        <v>-1</v>
      </c>
      <c r="L97" s="132">
        <f t="shared" si="5"/>
        <v>-0.5</v>
      </c>
      <c r="M97" s="133">
        <v>1000</v>
      </c>
      <c r="N97" s="133">
        <v>500</v>
      </c>
      <c r="O97" s="179">
        <f t="shared" si="6"/>
        <v>-500</v>
      </c>
      <c r="P97" s="180">
        <f t="shared" si="7"/>
        <v>-0.5</v>
      </c>
    </row>
    <row r="98" spans="1:16" s="134" customFormat="1" x14ac:dyDescent="0.35">
      <c r="A98" s="135" t="s">
        <v>1</v>
      </c>
      <c r="B98" s="135" t="s">
        <v>77</v>
      </c>
      <c r="C98" s="135" t="s">
        <v>78</v>
      </c>
      <c r="D98" s="135" t="s">
        <v>416</v>
      </c>
      <c r="E98" s="134" t="s">
        <v>417</v>
      </c>
      <c r="F98" s="134" t="s">
        <v>72</v>
      </c>
      <c r="G98" s="134" t="s">
        <v>42</v>
      </c>
      <c r="H98" s="134" t="s">
        <v>27</v>
      </c>
      <c r="I98" s="136">
        <v>3</v>
      </c>
      <c r="J98" s="136">
        <v>3</v>
      </c>
      <c r="K98" s="136">
        <f t="shared" si="4"/>
        <v>0</v>
      </c>
      <c r="L98" s="137">
        <f t="shared" si="5"/>
        <v>0</v>
      </c>
      <c r="M98" s="138">
        <v>2000</v>
      </c>
      <c r="N98" s="138">
        <v>2000</v>
      </c>
      <c r="O98" s="182">
        <f t="shared" si="6"/>
        <v>0</v>
      </c>
      <c r="P98" s="183">
        <f t="shared" si="7"/>
        <v>0</v>
      </c>
    </row>
    <row r="99" spans="1:16" s="134" customFormat="1" x14ac:dyDescent="0.35">
      <c r="A99" s="130" t="s">
        <v>1</v>
      </c>
      <c r="B99" s="130" t="s">
        <v>77</v>
      </c>
      <c r="C99" s="130" t="s">
        <v>78</v>
      </c>
      <c r="D99" s="130" t="s">
        <v>418</v>
      </c>
      <c r="E99" s="129" t="s">
        <v>419</v>
      </c>
      <c r="F99" s="129" t="s">
        <v>72</v>
      </c>
      <c r="G99" s="129" t="s">
        <v>42</v>
      </c>
      <c r="H99" s="129" t="s">
        <v>27</v>
      </c>
      <c r="I99" s="131">
        <v>2</v>
      </c>
      <c r="J99" s="131">
        <v>3</v>
      </c>
      <c r="K99" s="131">
        <f t="shared" si="4"/>
        <v>1</v>
      </c>
      <c r="L99" s="132">
        <f t="shared" si="5"/>
        <v>0.5</v>
      </c>
      <c r="M99" s="133">
        <v>2000</v>
      </c>
      <c r="N99" s="133">
        <v>2000</v>
      </c>
      <c r="O99" s="179">
        <f t="shared" si="6"/>
        <v>0</v>
      </c>
      <c r="P99" s="180">
        <f t="shared" si="7"/>
        <v>0</v>
      </c>
    </row>
    <row r="100" spans="1:16" s="134" customFormat="1" x14ac:dyDescent="0.35">
      <c r="A100" s="135" t="s">
        <v>1</v>
      </c>
      <c r="B100" s="135" t="s">
        <v>77</v>
      </c>
      <c r="C100" s="135" t="s">
        <v>78</v>
      </c>
      <c r="D100" s="135" t="s">
        <v>420</v>
      </c>
      <c r="E100" s="134" t="s">
        <v>421</v>
      </c>
      <c r="F100" s="134" t="s">
        <v>72</v>
      </c>
      <c r="G100" s="134" t="s">
        <v>42</v>
      </c>
      <c r="H100" s="134" t="s">
        <v>27</v>
      </c>
      <c r="I100" s="136">
        <v>20</v>
      </c>
      <c r="J100" s="136">
        <v>20</v>
      </c>
      <c r="K100" s="136">
        <f t="shared" si="4"/>
        <v>0</v>
      </c>
      <c r="L100" s="137">
        <f t="shared" si="5"/>
        <v>0</v>
      </c>
      <c r="M100" s="138">
        <v>40000</v>
      </c>
      <c r="N100" s="138">
        <v>23280.25</v>
      </c>
      <c r="O100" s="182">
        <f t="shared" si="6"/>
        <v>-16719.75</v>
      </c>
      <c r="P100" s="183">
        <f t="shared" si="7"/>
        <v>-0.41799375</v>
      </c>
    </row>
    <row r="101" spans="1:16" s="134" customFormat="1" x14ac:dyDescent="0.35">
      <c r="A101" s="130" t="s">
        <v>1</v>
      </c>
      <c r="B101" s="130" t="s">
        <v>77</v>
      </c>
      <c r="C101" s="130" t="s">
        <v>78</v>
      </c>
      <c r="D101" s="130" t="s">
        <v>422</v>
      </c>
      <c r="E101" s="129" t="s">
        <v>423</v>
      </c>
      <c r="F101" s="129" t="s">
        <v>72</v>
      </c>
      <c r="G101" s="129" t="s">
        <v>42</v>
      </c>
      <c r="H101" s="129" t="s">
        <v>27</v>
      </c>
      <c r="I101" s="131">
        <v>21</v>
      </c>
      <c r="J101" s="131">
        <v>20</v>
      </c>
      <c r="K101" s="131">
        <f t="shared" si="4"/>
        <v>-1</v>
      </c>
      <c r="L101" s="132">
        <f t="shared" si="5"/>
        <v>-4.7619047619047616E-2</v>
      </c>
      <c r="M101" s="133">
        <v>44750</v>
      </c>
      <c r="N101" s="133">
        <v>20250</v>
      </c>
      <c r="O101" s="179">
        <f t="shared" si="6"/>
        <v>-24500</v>
      </c>
      <c r="P101" s="180">
        <f t="shared" si="7"/>
        <v>-0.54748603351955305</v>
      </c>
    </row>
    <row r="102" spans="1:16" s="134" customFormat="1" x14ac:dyDescent="0.35">
      <c r="A102" s="135" t="s">
        <v>1</v>
      </c>
      <c r="B102" s="135" t="s">
        <v>77</v>
      </c>
      <c r="C102" s="135" t="s">
        <v>78</v>
      </c>
      <c r="D102" s="135" t="s">
        <v>424</v>
      </c>
      <c r="E102" s="134" t="s">
        <v>425</v>
      </c>
      <c r="F102" s="134" t="s">
        <v>41</v>
      </c>
      <c r="G102" s="134" t="s">
        <v>42</v>
      </c>
      <c r="H102" s="134" t="s">
        <v>27</v>
      </c>
      <c r="I102" s="136">
        <v>57</v>
      </c>
      <c r="J102" s="136">
        <v>40</v>
      </c>
      <c r="K102" s="136">
        <f t="shared" si="4"/>
        <v>-17</v>
      </c>
      <c r="L102" s="137">
        <f t="shared" si="5"/>
        <v>-0.2982456140350877</v>
      </c>
      <c r="M102" s="138">
        <v>76806.009999999995</v>
      </c>
      <c r="N102" s="138">
        <v>70956.990000000005</v>
      </c>
      <c r="O102" s="182">
        <f t="shared" si="6"/>
        <v>-5849.0199999999895</v>
      </c>
      <c r="P102" s="183">
        <f t="shared" si="7"/>
        <v>-7.6153155202307601E-2</v>
      </c>
    </row>
    <row r="103" spans="1:16" s="134" customFormat="1" x14ac:dyDescent="0.35">
      <c r="A103" s="130" t="s">
        <v>1</v>
      </c>
      <c r="B103" s="130" t="s">
        <v>77</v>
      </c>
      <c r="C103" s="130" t="s">
        <v>78</v>
      </c>
      <c r="D103" s="130" t="s">
        <v>426</v>
      </c>
      <c r="E103" s="129" t="s">
        <v>427</v>
      </c>
      <c r="F103" s="129" t="s">
        <v>41</v>
      </c>
      <c r="G103" s="129" t="s">
        <v>42</v>
      </c>
      <c r="H103" s="129" t="s">
        <v>27</v>
      </c>
      <c r="I103" s="131">
        <v>0</v>
      </c>
      <c r="J103" s="131">
        <v>1</v>
      </c>
      <c r="K103" s="131">
        <f t="shared" si="4"/>
        <v>1</v>
      </c>
      <c r="L103" s="132" t="e">
        <f t="shared" si="5"/>
        <v>#DIV/0!</v>
      </c>
      <c r="M103" s="133">
        <v>0</v>
      </c>
      <c r="N103" s="133">
        <v>3600</v>
      </c>
      <c r="O103" s="179">
        <f t="shared" si="6"/>
        <v>3600</v>
      </c>
      <c r="P103" s="180" t="e">
        <f t="shared" si="7"/>
        <v>#DIV/0!</v>
      </c>
    </row>
    <row r="104" spans="1:16" s="134" customFormat="1" x14ac:dyDescent="0.35">
      <c r="A104" s="135" t="s">
        <v>1</v>
      </c>
      <c r="B104" s="135" t="s">
        <v>77</v>
      </c>
      <c r="C104" s="135" t="s">
        <v>78</v>
      </c>
      <c r="D104" s="135" t="s">
        <v>428</v>
      </c>
      <c r="E104" s="134" t="s">
        <v>429</v>
      </c>
      <c r="F104" s="134" t="s">
        <v>41</v>
      </c>
      <c r="G104" s="134" t="s">
        <v>42</v>
      </c>
      <c r="H104" s="134" t="s">
        <v>27</v>
      </c>
      <c r="I104" s="136">
        <v>4</v>
      </c>
      <c r="J104" s="136">
        <v>3</v>
      </c>
      <c r="K104" s="136">
        <f t="shared" si="4"/>
        <v>-1</v>
      </c>
      <c r="L104" s="137">
        <f t="shared" si="5"/>
        <v>-0.25</v>
      </c>
      <c r="M104" s="138">
        <v>4348</v>
      </c>
      <c r="N104" s="138">
        <v>10800</v>
      </c>
      <c r="O104" s="182">
        <f t="shared" si="6"/>
        <v>6452</v>
      </c>
      <c r="P104" s="183">
        <f t="shared" si="7"/>
        <v>1.483900643974241</v>
      </c>
    </row>
    <row r="105" spans="1:16" s="134" customFormat="1" x14ac:dyDescent="0.35">
      <c r="A105" s="130" t="s">
        <v>1</v>
      </c>
      <c r="B105" s="130" t="s">
        <v>77</v>
      </c>
      <c r="C105" s="130" t="s">
        <v>78</v>
      </c>
      <c r="D105" s="130" t="s">
        <v>430</v>
      </c>
      <c r="E105" s="129" t="s">
        <v>431</v>
      </c>
      <c r="F105" s="129" t="s">
        <v>41</v>
      </c>
      <c r="G105" s="129" t="s">
        <v>42</v>
      </c>
      <c r="H105" s="129" t="s">
        <v>27</v>
      </c>
      <c r="I105" s="131">
        <v>2</v>
      </c>
      <c r="J105" s="131">
        <v>0</v>
      </c>
      <c r="K105" s="131">
        <f t="shared" si="4"/>
        <v>-2</v>
      </c>
      <c r="L105" s="132">
        <f t="shared" si="5"/>
        <v>-1</v>
      </c>
      <c r="M105" s="133">
        <v>2650</v>
      </c>
      <c r="N105" s="133">
        <v>0</v>
      </c>
      <c r="O105" s="179">
        <f t="shared" si="6"/>
        <v>-2650</v>
      </c>
      <c r="P105" s="180">
        <f t="shared" si="7"/>
        <v>-1</v>
      </c>
    </row>
    <row r="106" spans="1:16" s="134" customFormat="1" x14ac:dyDescent="0.35">
      <c r="A106" s="135" t="s">
        <v>1</v>
      </c>
      <c r="B106" s="135" t="s">
        <v>77</v>
      </c>
      <c r="C106" s="135" t="s">
        <v>78</v>
      </c>
      <c r="D106" s="135" t="s">
        <v>432</v>
      </c>
      <c r="E106" s="134" t="s">
        <v>433</v>
      </c>
      <c r="F106" s="134" t="s">
        <v>41</v>
      </c>
      <c r="G106" s="134" t="s">
        <v>42</v>
      </c>
      <c r="H106" s="134" t="s">
        <v>31</v>
      </c>
      <c r="I106" s="136">
        <v>0</v>
      </c>
      <c r="J106" s="136">
        <v>5</v>
      </c>
      <c r="K106" s="136">
        <f t="shared" si="4"/>
        <v>5</v>
      </c>
      <c r="L106" s="137" t="e">
        <f t="shared" si="5"/>
        <v>#DIV/0!</v>
      </c>
      <c r="M106" s="138">
        <v>0</v>
      </c>
      <c r="N106" s="138">
        <v>14000</v>
      </c>
      <c r="O106" s="182">
        <f t="shared" si="6"/>
        <v>14000</v>
      </c>
      <c r="P106" s="183" t="e">
        <f t="shared" si="7"/>
        <v>#DIV/0!</v>
      </c>
    </row>
    <row r="107" spans="1:16" s="134" customFormat="1" x14ac:dyDescent="0.35">
      <c r="A107" s="130" t="s">
        <v>1</v>
      </c>
      <c r="B107" s="130" t="s">
        <v>77</v>
      </c>
      <c r="C107" s="130" t="s">
        <v>78</v>
      </c>
      <c r="D107" s="130" t="s">
        <v>434</v>
      </c>
      <c r="E107" s="129" t="s">
        <v>435</v>
      </c>
      <c r="F107" s="129" t="s">
        <v>41</v>
      </c>
      <c r="G107" s="129" t="s">
        <v>42</v>
      </c>
      <c r="H107" s="129" t="s">
        <v>27</v>
      </c>
      <c r="I107" s="131">
        <v>3</v>
      </c>
      <c r="J107" s="131">
        <v>1</v>
      </c>
      <c r="K107" s="131">
        <f t="shared" si="4"/>
        <v>-2</v>
      </c>
      <c r="L107" s="132">
        <f t="shared" si="5"/>
        <v>-0.66666666666666663</v>
      </c>
      <c r="M107" s="133">
        <v>5000</v>
      </c>
      <c r="N107" s="133">
        <v>2200</v>
      </c>
      <c r="O107" s="179">
        <f t="shared" si="6"/>
        <v>-2800</v>
      </c>
      <c r="P107" s="180">
        <f t="shared" si="7"/>
        <v>-0.56000000000000005</v>
      </c>
    </row>
    <row r="108" spans="1:16" s="134" customFormat="1" x14ac:dyDescent="0.35">
      <c r="A108" s="135" t="s">
        <v>1</v>
      </c>
      <c r="B108" s="135" t="s">
        <v>77</v>
      </c>
      <c r="C108" s="135" t="s">
        <v>78</v>
      </c>
      <c r="D108" s="135" t="s">
        <v>436</v>
      </c>
      <c r="E108" s="134" t="s">
        <v>437</v>
      </c>
      <c r="F108" s="134" t="s">
        <v>41</v>
      </c>
      <c r="G108" s="134" t="s">
        <v>42</v>
      </c>
      <c r="H108" s="134" t="s">
        <v>27</v>
      </c>
      <c r="I108" s="136">
        <v>2</v>
      </c>
      <c r="J108" s="136">
        <v>2</v>
      </c>
      <c r="K108" s="136">
        <f t="shared" si="4"/>
        <v>0</v>
      </c>
      <c r="L108" s="137">
        <f t="shared" si="5"/>
        <v>0</v>
      </c>
      <c r="M108" s="138">
        <v>2000</v>
      </c>
      <c r="N108" s="138">
        <v>2000</v>
      </c>
      <c r="O108" s="182">
        <f t="shared" si="6"/>
        <v>0</v>
      </c>
      <c r="P108" s="183">
        <f t="shared" si="7"/>
        <v>0</v>
      </c>
    </row>
    <row r="109" spans="1:16" s="134" customFormat="1" x14ac:dyDescent="0.35">
      <c r="A109" s="130" t="s">
        <v>1</v>
      </c>
      <c r="B109" s="130" t="s">
        <v>77</v>
      </c>
      <c r="C109" s="130" t="s">
        <v>78</v>
      </c>
      <c r="D109" s="130" t="s">
        <v>438</v>
      </c>
      <c r="E109" s="129" t="s">
        <v>439</v>
      </c>
      <c r="F109" s="129" t="s">
        <v>41</v>
      </c>
      <c r="G109" s="129" t="s">
        <v>26</v>
      </c>
      <c r="H109" s="129" t="s">
        <v>27</v>
      </c>
      <c r="I109" s="131">
        <v>2</v>
      </c>
      <c r="J109" s="131">
        <v>0</v>
      </c>
      <c r="K109" s="131">
        <f t="shared" si="4"/>
        <v>-2</v>
      </c>
      <c r="L109" s="132">
        <f t="shared" si="5"/>
        <v>-1</v>
      </c>
      <c r="M109" s="133">
        <v>230.5</v>
      </c>
      <c r="N109" s="133">
        <v>0</v>
      </c>
      <c r="O109" s="179">
        <f t="shared" si="6"/>
        <v>-230.5</v>
      </c>
      <c r="P109" s="180">
        <f t="shared" si="7"/>
        <v>-1</v>
      </c>
    </row>
    <row r="110" spans="1:16" s="134" customFormat="1" x14ac:dyDescent="0.35">
      <c r="A110" s="135" t="s">
        <v>1</v>
      </c>
      <c r="B110" s="135" t="s">
        <v>77</v>
      </c>
      <c r="C110" s="135" t="s">
        <v>78</v>
      </c>
      <c r="D110" s="135" t="s">
        <v>440</v>
      </c>
      <c r="E110" s="134" t="s">
        <v>441</v>
      </c>
      <c r="F110" s="134" t="s">
        <v>41</v>
      </c>
      <c r="G110" s="134" t="s">
        <v>42</v>
      </c>
      <c r="H110" s="134" t="s">
        <v>27</v>
      </c>
      <c r="I110" s="136">
        <v>2</v>
      </c>
      <c r="J110" s="136">
        <v>3</v>
      </c>
      <c r="K110" s="136">
        <f t="shared" si="4"/>
        <v>1</v>
      </c>
      <c r="L110" s="137">
        <f t="shared" si="5"/>
        <v>0.5</v>
      </c>
      <c r="M110" s="138">
        <v>2000</v>
      </c>
      <c r="N110" s="138">
        <v>4000</v>
      </c>
      <c r="O110" s="182">
        <f t="shared" si="6"/>
        <v>2000</v>
      </c>
      <c r="P110" s="183">
        <f t="shared" si="7"/>
        <v>1</v>
      </c>
    </row>
    <row r="111" spans="1:16" s="134" customFormat="1" x14ac:dyDescent="0.35">
      <c r="A111" s="130" t="s">
        <v>1</v>
      </c>
      <c r="B111" s="130" t="s">
        <v>77</v>
      </c>
      <c r="C111" s="130" t="s">
        <v>78</v>
      </c>
      <c r="D111" s="130" t="s">
        <v>442</v>
      </c>
      <c r="E111" s="129" t="s">
        <v>443</v>
      </c>
      <c r="F111" s="129" t="s">
        <v>41</v>
      </c>
      <c r="G111" s="129" t="s">
        <v>42</v>
      </c>
      <c r="H111" s="129" t="s">
        <v>27</v>
      </c>
      <c r="I111" s="131">
        <v>4</v>
      </c>
      <c r="J111" s="131">
        <v>3</v>
      </c>
      <c r="K111" s="131">
        <f t="shared" si="4"/>
        <v>-1</v>
      </c>
      <c r="L111" s="132">
        <f t="shared" si="5"/>
        <v>-0.25</v>
      </c>
      <c r="M111" s="133">
        <v>8000</v>
      </c>
      <c r="N111" s="133">
        <v>6000</v>
      </c>
      <c r="O111" s="179">
        <f t="shared" si="6"/>
        <v>-2000</v>
      </c>
      <c r="P111" s="180">
        <f t="shared" si="7"/>
        <v>-0.25</v>
      </c>
    </row>
    <row r="112" spans="1:16" s="134" customFormat="1" x14ac:dyDescent="0.35">
      <c r="A112" s="181" t="s">
        <v>23</v>
      </c>
      <c r="B112" s="185"/>
      <c r="C112" s="185"/>
      <c r="D112" s="185"/>
      <c r="E112" s="185"/>
      <c r="F112" s="185"/>
      <c r="G112" s="185"/>
      <c r="H112" s="185"/>
      <c r="I112" s="185">
        <v>768</v>
      </c>
      <c r="J112" s="185">
        <v>415</v>
      </c>
      <c r="K112" s="186">
        <f t="shared" ref="K112" si="8">J112-I112</f>
        <v>-353</v>
      </c>
      <c r="L112" s="187">
        <f t="shared" ref="L112" si="9">K112/I112</f>
        <v>-0.45963541666666669</v>
      </c>
      <c r="M112" s="188">
        <f>SUM(M12:M111)</f>
        <v>632648.51</v>
      </c>
      <c r="N112" s="188">
        <f>SUM(N12:N111)</f>
        <v>514894.24</v>
      </c>
      <c r="O112" s="188">
        <f t="shared" ref="O112" si="10">N112-M112</f>
        <v>-117754.27000000002</v>
      </c>
      <c r="P112" s="189">
        <f t="shared" ref="P112" si="11">O112/M112</f>
        <v>-0.18612905608518704</v>
      </c>
    </row>
    <row r="117" spans="4:4" x14ac:dyDescent="0.35">
      <c r="D117" s="74"/>
    </row>
    <row r="118" spans="4:4" x14ac:dyDescent="0.35">
      <c r="D118" s="74"/>
    </row>
  </sheetData>
  <sortState ref="A3:P81">
    <sortCondition ref="A3:A81"/>
    <sortCondition ref="B3:B81"/>
    <sortCondition ref="D3:D81"/>
  </sortState>
  <mergeCells count="2">
    <mergeCell ref="I10:L10"/>
    <mergeCell ref="M10:P10"/>
  </mergeCells>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2:P19"/>
  <sheetViews>
    <sheetView topLeftCell="A4" workbookViewId="0">
      <selection activeCell="C17" sqref="C17"/>
    </sheetView>
  </sheetViews>
  <sheetFormatPr defaultRowHeight="14.5" x14ac:dyDescent="0.35"/>
  <cols>
    <col min="8" max="8" width="13.1796875" customWidth="1"/>
    <col min="9" max="9" width="10.453125" customWidth="1"/>
    <col min="10" max="13" width="12.08984375" customWidth="1"/>
  </cols>
  <sheetData>
    <row r="2" spans="1:16" x14ac:dyDescent="0.35">
      <c r="A2" s="4" t="s">
        <v>100</v>
      </c>
    </row>
    <row r="3" spans="1:16" x14ac:dyDescent="0.35">
      <c r="A3" t="s">
        <v>106</v>
      </c>
    </row>
    <row r="4" spans="1:16" x14ac:dyDescent="0.35">
      <c r="A4" t="s">
        <v>116</v>
      </c>
    </row>
    <row r="5" spans="1:16" x14ac:dyDescent="0.35">
      <c r="A5" t="s">
        <v>104</v>
      </c>
    </row>
    <row r="6" spans="1:16" x14ac:dyDescent="0.35">
      <c r="A6" t="s">
        <v>115</v>
      </c>
    </row>
    <row r="7" spans="1:16" x14ac:dyDescent="0.35">
      <c r="A7" t="s">
        <v>117</v>
      </c>
    </row>
    <row r="8" spans="1:16" x14ac:dyDescent="0.35">
      <c r="A8" s="4" t="s">
        <v>142</v>
      </c>
      <c r="B8" s="4"/>
    </row>
    <row r="9" spans="1:16" x14ac:dyDescent="0.35">
      <c r="A9" s="4"/>
      <c r="B9" s="4"/>
    </row>
    <row r="10" spans="1:16" x14ac:dyDescent="0.35">
      <c r="A10" s="86" t="s">
        <v>96</v>
      </c>
      <c r="B10" s="83"/>
      <c r="C10" s="83"/>
      <c r="D10" s="83"/>
      <c r="E10" s="83"/>
      <c r="F10" s="244" t="s">
        <v>20</v>
      </c>
      <c r="G10" s="244"/>
      <c r="H10" s="244"/>
      <c r="I10" s="244"/>
      <c r="J10" s="247" t="s">
        <v>22</v>
      </c>
      <c r="K10" s="247"/>
      <c r="L10" s="247"/>
      <c r="M10" s="247"/>
      <c r="N10" s="56"/>
      <c r="O10" s="56"/>
      <c r="P10" s="56"/>
    </row>
    <row r="11" spans="1:16" ht="58" x14ac:dyDescent="0.35">
      <c r="A11" s="36" t="s">
        <v>2</v>
      </c>
      <c r="B11" s="36" t="s">
        <v>17</v>
      </c>
      <c r="C11" s="36" t="s">
        <v>48</v>
      </c>
      <c r="D11" s="36" t="s">
        <v>94</v>
      </c>
      <c r="E11" s="36" t="s">
        <v>95</v>
      </c>
      <c r="F11" s="42" t="s">
        <v>107</v>
      </c>
      <c r="G11" s="42" t="s">
        <v>119</v>
      </c>
      <c r="H11" s="40" t="s">
        <v>13</v>
      </c>
      <c r="I11" s="40" t="s">
        <v>21</v>
      </c>
      <c r="J11" s="42" t="s">
        <v>107</v>
      </c>
      <c r="K11" s="42" t="s">
        <v>119</v>
      </c>
      <c r="L11" s="40" t="s">
        <v>13</v>
      </c>
      <c r="M11" s="40" t="s">
        <v>21</v>
      </c>
    </row>
    <row r="12" spans="1:16" x14ac:dyDescent="0.35">
      <c r="A12" t="s">
        <v>1</v>
      </c>
      <c r="B12" t="s">
        <v>81</v>
      </c>
      <c r="C12" t="s">
        <v>82</v>
      </c>
      <c r="D12">
        <v>123010</v>
      </c>
      <c r="E12" t="s">
        <v>444</v>
      </c>
      <c r="F12">
        <v>43</v>
      </c>
      <c r="G12">
        <v>37</v>
      </c>
      <c r="H12" s="1">
        <f>G12-F12</f>
        <v>-6</v>
      </c>
      <c r="I12" s="3">
        <f>H12/F12</f>
        <v>-0.13953488372093023</v>
      </c>
      <c r="J12" s="5">
        <v>125233.6875</v>
      </c>
      <c r="K12" s="5">
        <v>105764.91</v>
      </c>
      <c r="L12" s="5">
        <f>K12-J12</f>
        <v>-19468.777499999997</v>
      </c>
      <c r="M12" s="3">
        <f>L12/J12</f>
        <v>-0.15545958829967374</v>
      </c>
      <c r="N12" s="21"/>
    </row>
    <row r="13" spans="1:16" ht="15" thickBot="1" x14ac:dyDescent="0.4">
      <c r="A13" s="94" t="s">
        <v>1</v>
      </c>
      <c r="B13" s="94" t="s">
        <v>83</v>
      </c>
      <c r="C13" s="94" t="s">
        <v>84</v>
      </c>
      <c r="D13" s="94">
        <v>123010</v>
      </c>
      <c r="E13" s="94" t="s">
        <v>444</v>
      </c>
      <c r="F13" s="94">
        <v>43</v>
      </c>
      <c r="G13" s="94">
        <v>37</v>
      </c>
      <c r="H13" s="95">
        <f>G13-F13</f>
        <v>-6</v>
      </c>
      <c r="I13" s="96">
        <f>H13/F13</f>
        <v>-0.13953488372093023</v>
      </c>
      <c r="J13" s="97">
        <v>41744.5625</v>
      </c>
      <c r="K13" s="97">
        <v>35254.97</v>
      </c>
      <c r="L13" s="97">
        <f t="shared" ref="L13:L14" si="0">K13-J13</f>
        <v>-6489.5924999999988</v>
      </c>
      <c r="M13" s="96">
        <f t="shared" ref="M13:M14" si="1">L13/J13</f>
        <v>-0.15545958829967374</v>
      </c>
    </row>
    <row r="14" spans="1:16" ht="15" thickTop="1" x14ac:dyDescent="0.35">
      <c r="A14" s="4" t="s">
        <v>23</v>
      </c>
      <c r="B14" s="4"/>
      <c r="C14" s="4"/>
      <c r="D14" s="4"/>
      <c r="E14" s="4"/>
      <c r="F14" s="4">
        <v>43</v>
      </c>
      <c r="G14" s="4">
        <v>37</v>
      </c>
      <c r="H14" s="199">
        <f>G14-F14</f>
        <v>-6</v>
      </c>
      <c r="I14" s="200">
        <f>H14/F14</f>
        <v>-0.13953488372093023</v>
      </c>
      <c r="J14" s="197">
        <f>SUM(J12:J13)</f>
        <v>166978.25</v>
      </c>
      <c r="K14" s="197">
        <f>SUM(K12:K13)</f>
        <v>141019.88</v>
      </c>
      <c r="L14" s="197">
        <f t="shared" si="0"/>
        <v>-25958.369999999995</v>
      </c>
      <c r="M14" s="200">
        <f t="shared" si="1"/>
        <v>-0.15545958829967374</v>
      </c>
    </row>
    <row r="15" spans="1:16" x14ac:dyDescent="0.35">
      <c r="J15" s="6"/>
      <c r="K15" s="6"/>
    </row>
    <row r="17" spans="7:14" s="78" customFormat="1" x14ac:dyDescent="0.35">
      <c r="G17" s="79"/>
      <c r="H17" s="79"/>
      <c r="I17" s="79"/>
      <c r="J17" s="82"/>
      <c r="K17" s="79"/>
      <c r="L17" s="79"/>
      <c r="M17" s="80"/>
      <c r="N17" s="82"/>
    </row>
    <row r="18" spans="7:14" x14ac:dyDescent="0.35">
      <c r="H18" s="74"/>
      <c r="I18" s="74"/>
    </row>
    <row r="19" spans="7:14" x14ac:dyDescent="0.35">
      <c r="H19" s="74"/>
      <c r="I19" s="74"/>
    </row>
  </sheetData>
  <mergeCells count="2">
    <mergeCell ref="F10:I10"/>
    <mergeCell ref="J10:M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sheetPr>
  <dimension ref="A2:S27"/>
  <sheetViews>
    <sheetView workbookViewId="0">
      <selection activeCell="H9" sqref="H9"/>
    </sheetView>
  </sheetViews>
  <sheetFormatPr defaultRowHeight="14.5" x14ac:dyDescent="0.35"/>
  <cols>
    <col min="1" max="2" width="15.1796875" customWidth="1"/>
    <col min="3" max="3" width="19.7265625" customWidth="1"/>
    <col min="4" max="8" width="15.1796875" customWidth="1"/>
  </cols>
  <sheetData>
    <row r="2" spans="1:19" x14ac:dyDescent="0.35">
      <c r="A2" s="53" t="s">
        <v>183</v>
      </c>
      <c r="B2" s="81"/>
    </row>
    <row r="3" spans="1:19" x14ac:dyDescent="0.35">
      <c r="A3" s="249" t="s">
        <v>446</v>
      </c>
      <c r="B3" s="249"/>
      <c r="C3" s="249"/>
      <c r="D3" s="249"/>
      <c r="E3" s="249"/>
      <c r="F3" s="249"/>
      <c r="G3" s="249"/>
      <c r="H3" s="249"/>
      <c r="I3" s="249"/>
      <c r="J3" s="249"/>
      <c r="K3" s="249"/>
      <c r="L3" s="249"/>
      <c r="M3" s="249"/>
      <c r="N3" s="249"/>
      <c r="O3" s="249"/>
      <c r="P3" s="249"/>
      <c r="Q3" s="249"/>
      <c r="R3" s="249"/>
      <c r="S3" s="249"/>
    </row>
    <row r="4" spans="1:19" x14ac:dyDescent="0.35">
      <c r="A4" s="249"/>
      <c r="B4" s="249"/>
      <c r="C4" s="249"/>
      <c r="D4" s="249"/>
      <c r="E4" s="249"/>
      <c r="F4" s="249"/>
      <c r="G4" s="249"/>
      <c r="H4" s="249"/>
      <c r="I4" s="249"/>
      <c r="J4" s="249"/>
      <c r="K4" s="249"/>
      <c r="L4" s="249"/>
      <c r="M4" s="249"/>
      <c r="N4" s="249"/>
      <c r="O4" s="249"/>
      <c r="P4" s="249"/>
      <c r="Q4" s="249"/>
      <c r="R4" s="249"/>
      <c r="S4" s="249"/>
    </row>
    <row r="5" spans="1:19" x14ac:dyDescent="0.35">
      <c r="A5" s="249"/>
      <c r="B5" s="249"/>
      <c r="C5" s="249"/>
      <c r="D5" s="249"/>
      <c r="E5" s="249"/>
      <c r="F5" s="249"/>
      <c r="G5" s="249"/>
      <c r="H5" s="249"/>
      <c r="I5" s="249"/>
      <c r="J5" s="249"/>
      <c r="K5" s="249"/>
      <c r="L5" s="249"/>
      <c r="M5" s="249"/>
      <c r="N5" s="249"/>
      <c r="O5" s="249"/>
      <c r="P5" s="249"/>
      <c r="Q5" s="249"/>
      <c r="R5" s="249"/>
      <c r="S5" s="249"/>
    </row>
    <row r="6" spans="1:19" x14ac:dyDescent="0.35">
      <c r="A6" s="4" t="s">
        <v>142</v>
      </c>
      <c r="B6" s="87"/>
      <c r="C6" s="87"/>
      <c r="D6" s="87"/>
      <c r="E6" s="87"/>
      <c r="F6" s="87"/>
      <c r="G6" s="87"/>
      <c r="H6" s="87"/>
      <c r="I6" s="87"/>
      <c r="J6" s="87"/>
      <c r="K6" s="87"/>
      <c r="L6" s="87"/>
      <c r="M6" s="87"/>
      <c r="N6" s="87"/>
      <c r="O6" s="87"/>
      <c r="P6" s="87"/>
      <c r="Q6" s="87"/>
      <c r="R6" s="87"/>
      <c r="S6" s="87"/>
    </row>
    <row r="8" spans="1:19" x14ac:dyDescent="0.35">
      <c r="A8" s="75"/>
      <c r="B8" s="75"/>
      <c r="C8" s="75"/>
      <c r="D8" s="75"/>
      <c r="E8" s="75"/>
    </row>
    <row r="9" spans="1:19" x14ac:dyDescent="0.35">
      <c r="A9" s="53" t="s">
        <v>121</v>
      </c>
      <c r="B9" s="53" t="s">
        <v>143</v>
      </c>
      <c r="C9" s="53" t="s">
        <v>144</v>
      </c>
      <c r="D9" s="53" t="s">
        <v>122</v>
      </c>
      <c r="E9" s="53" t="s">
        <v>123</v>
      </c>
    </row>
    <row r="10" spans="1:19" x14ac:dyDescent="0.35">
      <c r="A10" s="75" t="s">
        <v>1</v>
      </c>
      <c r="B10" s="75" t="s">
        <v>119</v>
      </c>
      <c r="C10" s="75" t="s">
        <v>145</v>
      </c>
      <c r="D10" s="75" t="s">
        <v>128</v>
      </c>
      <c r="E10" s="75" t="s">
        <v>129</v>
      </c>
    </row>
    <row r="11" spans="1:19" x14ac:dyDescent="0.35">
      <c r="A11" s="75" t="s">
        <v>1</v>
      </c>
      <c r="B11" s="75" t="s">
        <v>119</v>
      </c>
      <c r="C11" s="75" t="s">
        <v>145</v>
      </c>
      <c r="D11" s="75" t="s">
        <v>130</v>
      </c>
      <c r="E11" s="75" t="s">
        <v>146</v>
      </c>
    </row>
    <row r="12" spans="1:19" x14ac:dyDescent="0.35">
      <c r="A12" s="75" t="s">
        <v>1</v>
      </c>
      <c r="B12" s="75" t="s">
        <v>119</v>
      </c>
      <c r="C12" s="75" t="s">
        <v>145</v>
      </c>
      <c r="D12" s="75" t="s">
        <v>149</v>
      </c>
      <c r="E12" s="75" t="s">
        <v>150</v>
      </c>
    </row>
    <row r="13" spans="1:19" x14ac:dyDescent="0.35">
      <c r="A13" s="75" t="s">
        <v>1</v>
      </c>
      <c r="B13" s="75" t="s">
        <v>119</v>
      </c>
      <c r="C13" s="75" t="s">
        <v>145</v>
      </c>
      <c r="D13" s="75" t="s">
        <v>151</v>
      </c>
      <c r="E13" s="75" t="s">
        <v>152</v>
      </c>
    </row>
    <row r="14" spans="1:19" x14ac:dyDescent="0.35">
      <c r="A14" s="75" t="s">
        <v>1</v>
      </c>
      <c r="B14" s="75" t="s">
        <v>119</v>
      </c>
      <c r="C14" s="75" t="s">
        <v>145</v>
      </c>
      <c r="D14" s="75" t="s">
        <v>153</v>
      </c>
      <c r="E14" s="75" t="s">
        <v>154</v>
      </c>
    </row>
    <row r="15" spans="1:19" x14ac:dyDescent="0.35">
      <c r="A15" s="75" t="s">
        <v>1</v>
      </c>
      <c r="B15" s="75" t="s">
        <v>119</v>
      </c>
      <c r="C15" s="75" t="s">
        <v>145</v>
      </c>
      <c r="D15" s="75" t="s">
        <v>155</v>
      </c>
      <c r="E15" s="75" t="s">
        <v>156</v>
      </c>
    </row>
    <row r="16" spans="1:19" x14ac:dyDescent="0.35">
      <c r="A16" s="75" t="s">
        <v>1</v>
      </c>
      <c r="B16" s="75" t="s">
        <v>119</v>
      </c>
      <c r="C16" s="75" t="s">
        <v>145</v>
      </c>
      <c r="D16" s="75" t="s">
        <v>157</v>
      </c>
      <c r="E16" s="75" t="s">
        <v>158</v>
      </c>
    </row>
    <row r="17" spans="1:5" x14ac:dyDescent="0.35">
      <c r="A17" s="75" t="s">
        <v>1</v>
      </c>
      <c r="B17" s="75" t="s">
        <v>119</v>
      </c>
      <c r="C17" s="75" t="s">
        <v>145</v>
      </c>
      <c r="D17" s="75" t="s">
        <v>159</v>
      </c>
      <c r="E17" s="75" t="s">
        <v>160</v>
      </c>
    </row>
    <row r="18" spans="1:5" x14ac:dyDescent="0.35">
      <c r="A18" s="75" t="s">
        <v>1</v>
      </c>
      <c r="B18" s="75" t="s">
        <v>119</v>
      </c>
      <c r="C18" s="75" t="s">
        <v>161</v>
      </c>
      <c r="D18" s="75" t="s">
        <v>162</v>
      </c>
      <c r="E18" s="75" t="s">
        <v>163</v>
      </c>
    </row>
    <row r="19" spans="1:5" x14ac:dyDescent="0.35">
      <c r="A19" s="75" t="s">
        <v>1</v>
      </c>
      <c r="B19" s="75" t="s">
        <v>119</v>
      </c>
      <c r="C19" s="75" t="s">
        <v>161</v>
      </c>
      <c r="D19" s="75" t="s">
        <v>166</v>
      </c>
      <c r="E19" s="75" t="s">
        <v>167</v>
      </c>
    </row>
    <row r="20" spans="1:5" x14ac:dyDescent="0.35">
      <c r="A20" s="75" t="s">
        <v>1</v>
      </c>
      <c r="B20" s="75" t="s">
        <v>119</v>
      </c>
      <c r="C20" s="75" t="s">
        <v>161</v>
      </c>
      <c r="D20" s="75" t="s">
        <v>170</v>
      </c>
      <c r="E20" s="75" t="s">
        <v>171</v>
      </c>
    </row>
    <row r="21" spans="1:5" x14ac:dyDescent="0.35">
      <c r="A21" s="75" t="s">
        <v>1</v>
      </c>
      <c r="B21" s="75" t="s">
        <v>119</v>
      </c>
      <c r="C21" s="75" t="s">
        <v>161</v>
      </c>
      <c r="D21" s="75" t="s">
        <v>172</v>
      </c>
      <c r="E21" s="75" t="s">
        <v>173</v>
      </c>
    </row>
    <row r="22" spans="1:5" x14ac:dyDescent="0.35">
      <c r="A22" s="75" t="s">
        <v>1</v>
      </c>
      <c r="B22" s="75" t="s">
        <v>119</v>
      </c>
      <c r="C22" s="75" t="s">
        <v>161</v>
      </c>
      <c r="D22" s="75" t="s">
        <v>103</v>
      </c>
      <c r="E22" s="75" t="s">
        <v>112</v>
      </c>
    </row>
    <row r="23" spans="1:5" x14ac:dyDescent="0.35">
      <c r="A23" s="75" t="s">
        <v>1</v>
      </c>
      <c r="B23" s="75" t="s">
        <v>119</v>
      </c>
      <c r="C23" s="75" t="s">
        <v>174</v>
      </c>
      <c r="D23" s="75" t="s">
        <v>175</v>
      </c>
      <c r="E23" s="75" t="s">
        <v>176</v>
      </c>
    </row>
    <row r="24" spans="1:5" x14ac:dyDescent="0.35">
      <c r="A24" t="s">
        <v>1</v>
      </c>
      <c r="B24" t="s">
        <v>119</v>
      </c>
      <c r="C24" t="s">
        <v>174</v>
      </c>
      <c r="D24" t="s">
        <v>177</v>
      </c>
      <c r="E24" t="s">
        <v>178</v>
      </c>
    </row>
    <row r="25" spans="1:5" x14ac:dyDescent="0.35">
      <c r="A25" t="s">
        <v>1</v>
      </c>
      <c r="B25" t="s">
        <v>119</v>
      </c>
      <c r="C25" t="s">
        <v>174</v>
      </c>
      <c r="D25" t="s">
        <v>57</v>
      </c>
      <c r="E25" t="s">
        <v>58</v>
      </c>
    </row>
    <row r="26" spans="1:5" x14ac:dyDescent="0.35">
      <c r="A26" t="s">
        <v>1</v>
      </c>
      <c r="B26" t="s">
        <v>119</v>
      </c>
      <c r="C26" t="s">
        <v>80</v>
      </c>
      <c r="D26" t="s">
        <v>179</v>
      </c>
      <c r="E26" t="s">
        <v>180</v>
      </c>
    </row>
    <row r="27" spans="1:5" x14ac:dyDescent="0.35">
      <c r="A27" t="s">
        <v>1</v>
      </c>
      <c r="B27" t="s">
        <v>119</v>
      </c>
      <c r="C27" t="s">
        <v>80</v>
      </c>
      <c r="D27" t="s">
        <v>181</v>
      </c>
      <c r="E27" t="s">
        <v>182</v>
      </c>
    </row>
  </sheetData>
  <mergeCells count="1">
    <mergeCell ref="A3:S5"/>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I12"/>
  <sheetViews>
    <sheetView workbookViewId="0">
      <selection activeCell="F13" sqref="F13"/>
    </sheetView>
  </sheetViews>
  <sheetFormatPr defaultRowHeight="14.5" x14ac:dyDescent="0.35"/>
  <cols>
    <col min="3" max="3" width="20.6328125" customWidth="1"/>
  </cols>
  <sheetData>
    <row r="3" spans="1:9" x14ac:dyDescent="0.35">
      <c r="A3" s="4" t="s">
        <v>473</v>
      </c>
      <c r="B3" s="4"/>
      <c r="C3" s="4"/>
      <c r="D3" s="4"/>
    </row>
    <row r="4" spans="1:9" x14ac:dyDescent="0.35">
      <c r="A4" s="241" t="s">
        <v>474</v>
      </c>
    </row>
    <row r="5" spans="1:9" x14ac:dyDescent="0.35">
      <c r="A5" s="241" t="s">
        <v>475</v>
      </c>
    </row>
    <row r="7" spans="1:9" x14ac:dyDescent="0.35">
      <c r="A7" s="4"/>
      <c r="B7" s="4"/>
      <c r="C7" s="4"/>
    </row>
    <row r="8" spans="1:9" x14ac:dyDescent="0.35">
      <c r="A8" s="50"/>
      <c r="B8" s="50"/>
      <c r="C8" s="61"/>
      <c r="D8" s="64"/>
      <c r="E8" s="48"/>
      <c r="F8" s="72"/>
      <c r="G8" s="48"/>
      <c r="H8" s="73"/>
      <c r="I8" s="73"/>
    </row>
    <row r="9" spans="1:9" x14ac:dyDescent="0.35">
      <c r="A9" s="50"/>
      <c r="B9" s="50"/>
      <c r="C9" s="63"/>
      <c r="D9" s="65"/>
      <c r="E9" s="48"/>
      <c r="F9" s="72"/>
      <c r="G9" s="48"/>
      <c r="H9" s="73"/>
      <c r="I9" s="73"/>
    </row>
    <row r="10" spans="1:9" x14ac:dyDescent="0.35">
      <c r="A10" s="50"/>
      <c r="B10" s="50"/>
      <c r="C10" s="63"/>
      <c r="D10" s="65"/>
      <c r="E10" s="48"/>
      <c r="F10" s="72"/>
      <c r="G10" s="48"/>
      <c r="H10" s="73"/>
      <c r="I10" s="73"/>
    </row>
    <row r="11" spans="1:9" x14ac:dyDescent="0.35">
      <c r="A11" s="61"/>
      <c r="B11" s="61"/>
      <c r="C11" s="63"/>
      <c r="D11" s="65"/>
      <c r="E11" s="48"/>
      <c r="F11" s="72"/>
      <c r="G11" s="48"/>
      <c r="H11" s="73"/>
      <c r="I11" s="73"/>
    </row>
    <row r="12" spans="1:9" x14ac:dyDescent="0.35">
      <c r="A12" s="61"/>
      <c r="B12" s="61"/>
      <c r="C12" s="63"/>
      <c r="D12" s="65"/>
      <c r="E12" s="48"/>
      <c r="F12" s="72"/>
      <c r="G12" s="48"/>
      <c r="H12" s="73"/>
      <c r="I12" s="7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F6627-69B2-44E2-B2BB-C0F846822D42}">
  <dimension ref="A1:N43"/>
  <sheetViews>
    <sheetView tabSelected="1" workbookViewId="0">
      <selection activeCell="K11" sqref="K11"/>
    </sheetView>
  </sheetViews>
  <sheetFormatPr defaultRowHeight="14.5" x14ac:dyDescent="0.35"/>
  <cols>
    <col min="1" max="3" width="3" customWidth="1"/>
    <col min="4" max="4" width="30" customWidth="1"/>
    <col min="5" max="7" width="13.08984375" bestFit="1" customWidth="1"/>
    <col min="8" max="8" width="15.453125" style="4" bestFit="1" customWidth="1"/>
    <col min="9" max="10" width="13.08984375" bestFit="1" customWidth="1"/>
    <col min="11" max="14" width="11" customWidth="1"/>
  </cols>
  <sheetData>
    <row r="1" spans="1:14" ht="15" customHeight="1" x14ac:dyDescent="0.35">
      <c r="A1" s="251" t="s">
        <v>447</v>
      </c>
      <c r="B1" s="251"/>
      <c r="C1" s="251"/>
      <c r="D1" s="251"/>
    </row>
    <row r="2" spans="1:14" ht="15" customHeight="1" x14ac:dyDescent="0.35">
      <c r="A2" s="251" t="s">
        <v>448</v>
      </c>
      <c r="B2" s="251"/>
      <c r="C2" s="251"/>
      <c r="D2" s="251"/>
    </row>
    <row r="3" spans="1:14" ht="15" customHeight="1" x14ac:dyDescent="0.35">
      <c r="A3" s="251"/>
      <c r="B3" s="251"/>
      <c r="C3" s="251"/>
      <c r="D3" s="251"/>
    </row>
    <row r="4" spans="1:14" ht="15" customHeight="1" x14ac:dyDescent="0.35">
      <c r="E4" s="210" t="s">
        <v>449</v>
      </c>
      <c r="F4" s="211" t="s">
        <v>449</v>
      </c>
      <c r="G4" s="211" t="s">
        <v>449</v>
      </c>
      <c r="H4" s="236" t="s">
        <v>450</v>
      </c>
      <c r="I4" s="212" t="s">
        <v>450</v>
      </c>
      <c r="J4" s="213" t="s">
        <v>450</v>
      </c>
      <c r="K4" s="254" t="s">
        <v>99</v>
      </c>
      <c r="L4" s="255"/>
      <c r="M4" s="254" t="s">
        <v>451</v>
      </c>
      <c r="N4" s="255"/>
    </row>
    <row r="5" spans="1:14" ht="15" customHeight="1" x14ac:dyDescent="0.35">
      <c r="E5" s="214" t="s">
        <v>452</v>
      </c>
      <c r="F5" s="215" t="s">
        <v>453</v>
      </c>
      <c r="G5" s="216" t="s">
        <v>454</v>
      </c>
      <c r="H5" s="237" t="s">
        <v>452</v>
      </c>
      <c r="I5" s="217" t="s">
        <v>453</v>
      </c>
      <c r="J5" s="218" t="s">
        <v>454</v>
      </c>
      <c r="K5" s="219" t="s">
        <v>452</v>
      </c>
      <c r="L5" s="220" t="s">
        <v>454</v>
      </c>
      <c r="M5" s="219" t="s">
        <v>452</v>
      </c>
      <c r="N5" s="221" t="s">
        <v>454</v>
      </c>
    </row>
    <row r="6" spans="1:14" ht="15" customHeight="1" x14ac:dyDescent="0.35">
      <c r="A6" s="250" t="s">
        <v>455</v>
      </c>
      <c r="B6" s="250"/>
      <c r="C6" s="250"/>
      <c r="D6" s="250"/>
      <c r="E6" s="222">
        <v>14757</v>
      </c>
      <c r="F6" s="222">
        <v>78397</v>
      </c>
      <c r="G6" s="223">
        <v>48473695</v>
      </c>
      <c r="H6" s="238">
        <v>15496</v>
      </c>
      <c r="I6" s="222">
        <v>86199</v>
      </c>
      <c r="J6" s="223">
        <v>51001664</v>
      </c>
      <c r="K6" s="224">
        <f>H6-E6</f>
        <v>739</v>
      </c>
      <c r="L6" s="223">
        <f>J6-G6</f>
        <v>2527969</v>
      </c>
      <c r="M6" s="256">
        <f>K6/E6</f>
        <v>5.0077929118384497E-2</v>
      </c>
      <c r="N6" s="225">
        <f>L6/G6</f>
        <v>5.2151357555886756E-2</v>
      </c>
    </row>
    <row r="7" spans="1:14" ht="15" customHeight="1" x14ac:dyDescent="0.35">
      <c r="A7" s="226"/>
      <c r="B7" s="252" t="s">
        <v>456</v>
      </c>
      <c r="C7" s="252"/>
      <c r="D7" s="252"/>
      <c r="E7" s="227">
        <v>6078</v>
      </c>
      <c r="F7" s="227">
        <v>25544</v>
      </c>
      <c r="G7" s="228">
        <v>15643131</v>
      </c>
      <c r="H7" s="239">
        <v>6236</v>
      </c>
      <c r="I7" s="227">
        <v>27350</v>
      </c>
      <c r="J7" s="228">
        <v>15530832</v>
      </c>
      <c r="K7" s="229">
        <f t="shared" ref="K7:K41" si="0">H7-E7</f>
        <v>158</v>
      </c>
      <c r="L7" s="228">
        <f t="shared" ref="L7:L41" si="1">J7-G7</f>
        <v>-112299</v>
      </c>
      <c r="M7" s="257">
        <f t="shared" ref="M7:M41" si="2">K7/E7</f>
        <v>2.5995393221454426E-2</v>
      </c>
      <c r="N7" s="230">
        <f t="shared" ref="N7:N41" si="3">L7/G7</f>
        <v>-7.1788058285774123E-3</v>
      </c>
    </row>
    <row r="8" spans="1:14" ht="15" customHeight="1" x14ac:dyDescent="0.35">
      <c r="A8" s="226"/>
      <c r="B8" s="226"/>
      <c r="C8" s="253" t="s">
        <v>457</v>
      </c>
      <c r="D8" s="253"/>
      <c r="E8" s="231">
        <v>5046</v>
      </c>
      <c r="F8" s="231">
        <v>12595</v>
      </c>
      <c r="G8" s="232">
        <v>3825945</v>
      </c>
      <c r="H8" s="240">
        <v>5173</v>
      </c>
      <c r="I8" s="231">
        <v>13708</v>
      </c>
      <c r="J8" s="232">
        <v>3976888</v>
      </c>
      <c r="K8" s="233">
        <f t="shared" si="0"/>
        <v>127</v>
      </c>
      <c r="L8" s="232">
        <f t="shared" si="1"/>
        <v>150943</v>
      </c>
      <c r="M8" s="258">
        <f t="shared" si="2"/>
        <v>2.5168450257629805E-2</v>
      </c>
      <c r="N8" s="234">
        <f>L8/G8</f>
        <v>3.9452475140128777E-2</v>
      </c>
    </row>
    <row r="9" spans="1:14" ht="30" customHeight="1" x14ac:dyDescent="0.35">
      <c r="A9" s="226"/>
      <c r="B9" s="226"/>
      <c r="C9" s="226"/>
      <c r="D9" s="235" t="s">
        <v>458</v>
      </c>
      <c r="E9" s="227">
        <v>1</v>
      </c>
      <c r="F9" s="227">
        <v>4</v>
      </c>
      <c r="G9" s="228">
        <v>434</v>
      </c>
      <c r="H9" s="239">
        <v>2</v>
      </c>
      <c r="I9" s="227">
        <v>2</v>
      </c>
      <c r="J9" s="228">
        <v>186</v>
      </c>
      <c r="K9" s="229">
        <f t="shared" si="0"/>
        <v>1</v>
      </c>
      <c r="L9" s="228">
        <f t="shared" si="1"/>
        <v>-248</v>
      </c>
      <c r="M9" s="257">
        <f t="shared" si="2"/>
        <v>1</v>
      </c>
      <c r="N9" s="230">
        <f t="shared" si="3"/>
        <v>-0.5714285714285714</v>
      </c>
    </row>
    <row r="10" spans="1:14" ht="30" customHeight="1" x14ac:dyDescent="0.35">
      <c r="A10" s="226"/>
      <c r="B10" s="226"/>
      <c r="C10" s="226"/>
      <c r="D10" s="235" t="s">
        <v>459</v>
      </c>
      <c r="E10" s="227">
        <v>1</v>
      </c>
      <c r="F10" s="227">
        <v>2</v>
      </c>
      <c r="G10" s="228">
        <v>465</v>
      </c>
      <c r="H10" s="239">
        <v>3</v>
      </c>
      <c r="I10" s="227">
        <v>8</v>
      </c>
      <c r="J10" s="228">
        <v>1798</v>
      </c>
      <c r="K10" s="229">
        <f t="shared" si="0"/>
        <v>2</v>
      </c>
      <c r="L10" s="228">
        <f t="shared" si="1"/>
        <v>1333</v>
      </c>
      <c r="M10" s="257">
        <f t="shared" si="2"/>
        <v>2</v>
      </c>
      <c r="N10" s="230">
        <f t="shared" si="3"/>
        <v>2.8666666666666667</v>
      </c>
    </row>
    <row r="11" spans="1:14" ht="30" customHeight="1" x14ac:dyDescent="0.35">
      <c r="A11" s="226"/>
      <c r="B11" s="226"/>
      <c r="C11" s="226"/>
      <c r="D11" s="235" t="s">
        <v>460</v>
      </c>
      <c r="E11" s="227">
        <v>571</v>
      </c>
      <c r="F11" s="227">
        <v>1118</v>
      </c>
      <c r="G11" s="228">
        <v>331968</v>
      </c>
      <c r="H11" s="239">
        <v>430</v>
      </c>
      <c r="I11" s="227">
        <v>857</v>
      </c>
      <c r="J11" s="228">
        <v>245401</v>
      </c>
      <c r="K11" s="229">
        <f t="shared" si="0"/>
        <v>-141</v>
      </c>
      <c r="L11" s="228">
        <f t="shared" si="1"/>
        <v>-86567</v>
      </c>
      <c r="M11" s="257">
        <f t="shared" si="2"/>
        <v>-0.2469352014010508</v>
      </c>
      <c r="N11" s="230">
        <f t="shared" si="3"/>
        <v>-0.26076911027568922</v>
      </c>
    </row>
    <row r="12" spans="1:14" ht="30" customHeight="1" x14ac:dyDescent="0.35">
      <c r="A12" s="226"/>
      <c r="B12" s="226"/>
      <c r="C12" s="226"/>
      <c r="D12" s="235" t="s">
        <v>461</v>
      </c>
      <c r="E12" s="227">
        <v>4073</v>
      </c>
      <c r="F12" s="227">
        <v>8829</v>
      </c>
      <c r="G12" s="228">
        <v>2911477</v>
      </c>
      <c r="H12" s="239">
        <v>3974</v>
      </c>
      <c r="I12" s="227">
        <v>8788</v>
      </c>
      <c r="J12" s="228">
        <v>2845598</v>
      </c>
      <c r="K12" s="229">
        <f t="shared" si="0"/>
        <v>-99</v>
      </c>
      <c r="L12" s="228">
        <f t="shared" si="1"/>
        <v>-65879</v>
      </c>
      <c r="M12" s="257">
        <f t="shared" si="2"/>
        <v>-2.4306408053032164E-2</v>
      </c>
      <c r="N12" s="230">
        <f t="shared" si="3"/>
        <v>-2.262734687582969E-2</v>
      </c>
    </row>
    <row r="13" spans="1:14" ht="30" customHeight="1" x14ac:dyDescent="0.35">
      <c r="A13" s="226"/>
      <c r="B13" s="226"/>
      <c r="C13" s="226"/>
      <c r="D13" s="235" t="s">
        <v>462</v>
      </c>
      <c r="E13" s="227"/>
      <c r="F13" s="227"/>
      <c r="G13" s="228"/>
      <c r="H13" s="239">
        <v>2</v>
      </c>
      <c r="I13" s="227">
        <v>2</v>
      </c>
      <c r="J13" s="228">
        <v>729</v>
      </c>
      <c r="K13" s="229">
        <f t="shared" si="0"/>
        <v>2</v>
      </c>
      <c r="L13" s="228">
        <f t="shared" si="1"/>
        <v>729</v>
      </c>
      <c r="M13" s="257"/>
      <c r="N13" s="230"/>
    </row>
    <row r="14" spans="1:14" ht="30" customHeight="1" x14ac:dyDescent="0.35">
      <c r="A14" s="226"/>
      <c r="B14" s="226"/>
      <c r="C14" s="226"/>
      <c r="D14" s="235" t="s">
        <v>137</v>
      </c>
      <c r="E14" s="227">
        <v>1326</v>
      </c>
      <c r="F14" s="227">
        <v>2641</v>
      </c>
      <c r="G14" s="228">
        <v>581587</v>
      </c>
      <c r="H14" s="239">
        <v>1999</v>
      </c>
      <c r="I14" s="227">
        <v>4051</v>
      </c>
      <c r="J14" s="228">
        <v>883176</v>
      </c>
      <c r="K14" s="229">
        <f t="shared" si="0"/>
        <v>673</v>
      </c>
      <c r="L14" s="228">
        <f t="shared" si="1"/>
        <v>301589</v>
      </c>
      <c r="M14" s="257">
        <f t="shared" si="2"/>
        <v>0.5075414781297134</v>
      </c>
      <c r="N14" s="230">
        <f t="shared" si="3"/>
        <v>0.51856214117578281</v>
      </c>
    </row>
    <row r="15" spans="1:14" ht="30" customHeight="1" x14ac:dyDescent="0.35">
      <c r="A15" s="226"/>
      <c r="B15" s="226"/>
      <c r="C15" s="226"/>
      <c r="D15" s="235" t="s">
        <v>463</v>
      </c>
      <c r="E15" s="227">
        <v>1</v>
      </c>
      <c r="F15" s="227">
        <v>1</v>
      </c>
      <c r="G15" s="228">
        <v>14</v>
      </c>
      <c r="H15" s="239"/>
      <c r="I15" s="227"/>
      <c r="J15" s="228"/>
      <c r="K15" s="229">
        <f t="shared" si="0"/>
        <v>-1</v>
      </c>
      <c r="L15" s="228">
        <f t="shared" si="1"/>
        <v>-14</v>
      </c>
      <c r="M15" s="257">
        <f t="shared" si="2"/>
        <v>-1</v>
      </c>
      <c r="N15" s="230">
        <f t="shared" si="3"/>
        <v>-1</v>
      </c>
    </row>
    <row r="16" spans="1:14" ht="15" customHeight="1" x14ac:dyDescent="0.35">
      <c r="A16" s="226"/>
      <c r="B16" s="226"/>
      <c r="C16" s="253" t="s">
        <v>464</v>
      </c>
      <c r="D16" s="253"/>
      <c r="E16" s="231">
        <v>3356</v>
      </c>
      <c r="F16" s="231">
        <v>10230</v>
      </c>
      <c r="G16" s="232">
        <v>8371655</v>
      </c>
      <c r="H16" s="240">
        <v>3379</v>
      </c>
      <c r="I16" s="231">
        <v>11588</v>
      </c>
      <c r="J16" s="232">
        <v>8795028</v>
      </c>
      <c r="K16" s="233">
        <f t="shared" si="0"/>
        <v>23</v>
      </c>
      <c r="L16" s="232">
        <f t="shared" si="1"/>
        <v>423373</v>
      </c>
      <c r="M16" s="258">
        <f t="shared" si="2"/>
        <v>6.8533969010727055E-3</v>
      </c>
      <c r="N16" s="234">
        <f t="shared" si="3"/>
        <v>5.0572198687117424E-2</v>
      </c>
    </row>
    <row r="17" spans="1:14" ht="15" customHeight="1" x14ac:dyDescent="0.35">
      <c r="A17" s="226"/>
      <c r="B17" s="226"/>
      <c r="C17" s="226"/>
      <c r="D17" s="226" t="s">
        <v>169</v>
      </c>
      <c r="E17" s="227"/>
      <c r="F17" s="227"/>
      <c r="G17" s="228"/>
      <c r="H17" s="239">
        <v>1</v>
      </c>
      <c r="I17" s="227">
        <v>3</v>
      </c>
      <c r="J17" s="228">
        <v>5742</v>
      </c>
      <c r="K17" s="229">
        <f t="shared" si="0"/>
        <v>1</v>
      </c>
      <c r="L17" s="228">
        <f t="shared" si="1"/>
        <v>5742</v>
      </c>
      <c r="M17" s="257"/>
      <c r="N17" s="230"/>
    </row>
    <row r="18" spans="1:14" ht="15" customHeight="1" x14ac:dyDescent="0.35">
      <c r="A18" s="226"/>
      <c r="B18" s="226"/>
      <c r="C18" s="226"/>
      <c r="D18" s="226" t="s">
        <v>8</v>
      </c>
      <c r="E18" s="227">
        <v>260</v>
      </c>
      <c r="F18" s="227">
        <v>648</v>
      </c>
      <c r="G18" s="228">
        <v>495084</v>
      </c>
      <c r="H18" s="239">
        <v>208</v>
      </c>
      <c r="I18" s="227">
        <v>520</v>
      </c>
      <c r="J18" s="228">
        <v>361668</v>
      </c>
      <c r="K18" s="229">
        <f t="shared" si="0"/>
        <v>-52</v>
      </c>
      <c r="L18" s="228">
        <f t="shared" si="1"/>
        <v>-133416</v>
      </c>
      <c r="M18" s="257">
        <f t="shared" si="2"/>
        <v>-0.2</v>
      </c>
      <c r="N18" s="230">
        <f t="shared" si="3"/>
        <v>-0.26948154252611678</v>
      </c>
    </row>
    <row r="19" spans="1:14" ht="15" customHeight="1" x14ac:dyDescent="0.35">
      <c r="A19" s="226"/>
      <c r="B19" s="226"/>
      <c r="C19" s="226"/>
      <c r="D19" s="226" t="s">
        <v>9</v>
      </c>
      <c r="E19" s="227">
        <v>14</v>
      </c>
      <c r="F19" s="227">
        <v>41</v>
      </c>
      <c r="G19" s="228">
        <v>23214</v>
      </c>
      <c r="H19" s="239">
        <v>26</v>
      </c>
      <c r="I19" s="227">
        <v>64</v>
      </c>
      <c r="J19" s="228">
        <v>46069</v>
      </c>
      <c r="K19" s="229">
        <f t="shared" si="0"/>
        <v>12</v>
      </c>
      <c r="L19" s="228">
        <f t="shared" si="1"/>
        <v>22855</v>
      </c>
      <c r="M19" s="257">
        <f t="shared" si="2"/>
        <v>0.8571428571428571</v>
      </c>
      <c r="N19" s="230">
        <f t="shared" si="3"/>
        <v>0.98453519427931424</v>
      </c>
    </row>
    <row r="20" spans="1:14" ht="15" customHeight="1" x14ac:dyDescent="0.35">
      <c r="A20" s="226"/>
      <c r="B20" s="226"/>
      <c r="C20" s="226"/>
      <c r="D20" s="226" t="s">
        <v>12</v>
      </c>
      <c r="E20" s="227">
        <v>7</v>
      </c>
      <c r="F20" s="227">
        <v>18</v>
      </c>
      <c r="G20" s="228">
        <v>21425</v>
      </c>
      <c r="H20" s="239">
        <v>5</v>
      </c>
      <c r="I20" s="227">
        <v>13</v>
      </c>
      <c r="J20" s="228">
        <v>22630</v>
      </c>
      <c r="K20" s="229">
        <f t="shared" si="0"/>
        <v>-2</v>
      </c>
      <c r="L20" s="228">
        <f t="shared" si="1"/>
        <v>1205</v>
      </c>
      <c r="M20" s="257">
        <f t="shared" si="2"/>
        <v>-0.2857142857142857</v>
      </c>
      <c r="N20" s="230">
        <f t="shared" si="3"/>
        <v>5.6242707117852973E-2</v>
      </c>
    </row>
    <row r="21" spans="1:14" ht="15" customHeight="1" x14ac:dyDescent="0.35">
      <c r="A21" s="226"/>
      <c r="B21" s="226"/>
      <c r="C21" s="226"/>
      <c r="D21" s="226" t="s">
        <v>141</v>
      </c>
      <c r="E21" s="227"/>
      <c r="F21" s="227"/>
      <c r="G21" s="228"/>
      <c r="H21" s="239">
        <v>1835</v>
      </c>
      <c r="I21" s="227">
        <v>2208</v>
      </c>
      <c r="J21" s="228">
        <v>2119238</v>
      </c>
      <c r="K21" s="229">
        <f t="shared" si="0"/>
        <v>1835</v>
      </c>
      <c r="L21" s="228">
        <f t="shared" si="1"/>
        <v>2119238</v>
      </c>
      <c r="M21" s="257"/>
      <c r="N21" s="230"/>
    </row>
    <row r="22" spans="1:14" ht="15" customHeight="1" x14ac:dyDescent="0.35">
      <c r="A22" s="226"/>
      <c r="B22" s="226"/>
      <c r="C22" s="226"/>
      <c r="D22" s="226" t="s">
        <v>10</v>
      </c>
      <c r="E22" s="227">
        <v>11</v>
      </c>
      <c r="F22" s="227">
        <v>28</v>
      </c>
      <c r="G22" s="228">
        <v>36671</v>
      </c>
      <c r="H22" s="239">
        <v>14</v>
      </c>
      <c r="I22" s="227">
        <v>28</v>
      </c>
      <c r="J22" s="228">
        <v>46669</v>
      </c>
      <c r="K22" s="229">
        <f t="shared" si="0"/>
        <v>3</v>
      </c>
      <c r="L22" s="228">
        <f t="shared" si="1"/>
        <v>9998</v>
      </c>
      <c r="M22" s="257">
        <f t="shared" si="2"/>
        <v>0.27272727272727271</v>
      </c>
      <c r="N22" s="230">
        <f t="shared" si="3"/>
        <v>0.27264050612200375</v>
      </c>
    </row>
    <row r="23" spans="1:14" ht="15" customHeight="1" x14ac:dyDescent="0.35">
      <c r="A23" s="226"/>
      <c r="B23" s="226"/>
      <c r="C23" s="226"/>
      <c r="D23" s="226" t="s">
        <v>139</v>
      </c>
      <c r="E23" s="227"/>
      <c r="F23" s="227"/>
      <c r="G23" s="228"/>
      <c r="H23" s="239">
        <v>61</v>
      </c>
      <c r="I23" s="227">
        <v>61</v>
      </c>
      <c r="J23" s="228">
        <v>82000</v>
      </c>
      <c r="K23" s="229">
        <f t="shared" si="0"/>
        <v>61</v>
      </c>
      <c r="L23" s="228">
        <f t="shared" si="1"/>
        <v>82000</v>
      </c>
      <c r="M23" s="257"/>
      <c r="N23" s="230"/>
    </row>
    <row r="24" spans="1:14" ht="15" customHeight="1" x14ac:dyDescent="0.35">
      <c r="A24" s="226"/>
      <c r="B24" s="226"/>
      <c r="C24" s="226"/>
      <c r="D24" s="226" t="s">
        <v>11</v>
      </c>
      <c r="E24" s="227">
        <v>306</v>
      </c>
      <c r="F24" s="227">
        <v>621</v>
      </c>
      <c r="G24" s="228">
        <v>136739</v>
      </c>
      <c r="H24" s="239">
        <v>227</v>
      </c>
      <c r="I24" s="227">
        <v>552</v>
      </c>
      <c r="J24" s="228">
        <v>163860</v>
      </c>
      <c r="K24" s="229">
        <f t="shared" si="0"/>
        <v>-79</v>
      </c>
      <c r="L24" s="228">
        <f t="shared" si="1"/>
        <v>27121</v>
      </c>
      <c r="M24" s="257">
        <f t="shared" si="2"/>
        <v>-0.2581699346405229</v>
      </c>
      <c r="N24" s="230">
        <f t="shared" si="3"/>
        <v>0.19834136566743943</v>
      </c>
    </row>
    <row r="25" spans="1:14" ht="15" customHeight="1" x14ac:dyDescent="0.35">
      <c r="A25" s="226"/>
      <c r="B25" s="226"/>
      <c r="C25" s="226"/>
      <c r="D25" s="226" t="s">
        <v>112</v>
      </c>
      <c r="E25" s="227">
        <v>921</v>
      </c>
      <c r="F25" s="227">
        <v>1623</v>
      </c>
      <c r="G25" s="228">
        <v>786790</v>
      </c>
      <c r="H25" s="239">
        <v>1139</v>
      </c>
      <c r="I25" s="227">
        <v>3123</v>
      </c>
      <c r="J25" s="228">
        <v>518363</v>
      </c>
      <c r="K25" s="229">
        <f t="shared" si="0"/>
        <v>218</v>
      </c>
      <c r="L25" s="228">
        <f t="shared" si="1"/>
        <v>-268427</v>
      </c>
      <c r="M25" s="257">
        <f t="shared" si="2"/>
        <v>0.23669923995656894</v>
      </c>
      <c r="N25" s="230">
        <f t="shared" si="3"/>
        <v>-0.34116727462219903</v>
      </c>
    </row>
    <row r="26" spans="1:14" ht="15" customHeight="1" x14ac:dyDescent="0.35">
      <c r="A26" s="226"/>
      <c r="B26" s="226"/>
      <c r="C26" s="226"/>
      <c r="D26" s="226" t="s">
        <v>111</v>
      </c>
      <c r="E26" s="227">
        <v>879</v>
      </c>
      <c r="F26" s="227">
        <v>896</v>
      </c>
      <c r="G26" s="228">
        <v>331416</v>
      </c>
      <c r="H26" s="239">
        <v>190</v>
      </c>
      <c r="I26" s="227">
        <v>210</v>
      </c>
      <c r="J26" s="228">
        <v>165006</v>
      </c>
      <c r="K26" s="229">
        <f t="shared" si="0"/>
        <v>-689</v>
      </c>
      <c r="L26" s="228">
        <f t="shared" si="1"/>
        <v>-166410</v>
      </c>
      <c r="M26" s="257">
        <f t="shared" si="2"/>
        <v>-0.78384527872582477</v>
      </c>
      <c r="N26" s="230">
        <f t="shared" si="3"/>
        <v>-0.50211818379317841</v>
      </c>
    </row>
    <row r="27" spans="1:14" ht="15" customHeight="1" x14ac:dyDescent="0.35">
      <c r="A27" s="226"/>
      <c r="B27" s="226"/>
      <c r="C27" s="226"/>
      <c r="D27" s="226" t="s">
        <v>38</v>
      </c>
      <c r="E27" s="227">
        <v>1568</v>
      </c>
      <c r="F27" s="227">
        <v>1578</v>
      </c>
      <c r="G27" s="228">
        <v>1020131</v>
      </c>
      <c r="H27" s="239">
        <v>109</v>
      </c>
      <c r="I27" s="227">
        <v>115</v>
      </c>
      <c r="J27" s="228">
        <v>110745</v>
      </c>
      <c r="K27" s="229">
        <f t="shared" si="0"/>
        <v>-1459</v>
      </c>
      <c r="L27" s="228">
        <f t="shared" si="1"/>
        <v>-909386</v>
      </c>
      <c r="M27" s="257">
        <f t="shared" si="2"/>
        <v>-0.93048469387755106</v>
      </c>
      <c r="N27" s="230">
        <f t="shared" si="3"/>
        <v>-0.89144041304499133</v>
      </c>
    </row>
    <row r="28" spans="1:14" ht="15" customHeight="1" x14ac:dyDescent="0.35">
      <c r="A28" s="226"/>
      <c r="B28" s="226"/>
      <c r="C28" s="226"/>
      <c r="D28" s="226" t="s">
        <v>33</v>
      </c>
      <c r="E28" s="227">
        <v>1471</v>
      </c>
      <c r="F28" s="227">
        <v>3371</v>
      </c>
      <c r="G28" s="228">
        <v>4845177</v>
      </c>
      <c r="H28" s="239">
        <v>1264</v>
      </c>
      <c r="I28" s="227">
        <v>3077</v>
      </c>
      <c r="J28" s="228">
        <v>4474890</v>
      </c>
      <c r="K28" s="229">
        <f t="shared" si="0"/>
        <v>-207</v>
      </c>
      <c r="L28" s="228">
        <f t="shared" si="1"/>
        <v>-370287</v>
      </c>
      <c r="M28" s="257">
        <f t="shared" si="2"/>
        <v>-0.14072059823249491</v>
      </c>
      <c r="N28" s="230">
        <f t="shared" si="3"/>
        <v>-7.6423833432710503E-2</v>
      </c>
    </row>
    <row r="29" spans="1:14" ht="15" customHeight="1" x14ac:dyDescent="0.35">
      <c r="A29" s="226"/>
      <c r="B29" s="226"/>
      <c r="C29" s="226"/>
      <c r="D29" s="226" t="s">
        <v>36</v>
      </c>
      <c r="E29" s="227">
        <v>380</v>
      </c>
      <c r="F29" s="227">
        <v>864</v>
      </c>
      <c r="G29" s="228">
        <v>173000</v>
      </c>
      <c r="H29" s="239">
        <v>494</v>
      </c>
      <c r="I29" s="227">
        <v>1151</v>
      </c>
      <c r="J29" s="228">
        <v>230600</v>
      </c>
      <c r="K29" s="229">
        <f t="shared" si="0"/>
        <v>114</v>
      </c>
      <c r="L29" s="228">
        <f t="shared" si="1"/>
        <v>57600</v>
      </c>
      <c r="M29" s="257">
        <f t="shared" si="2"/>
        <v>0.3</v>
      </c>
      <c r="N29" s="230">
        <f t="shared" si="3"/>
        <v>0.33294797687861272</v>
      </c>
    </row>
    <row r="30" spans="1:14" ht="15" customHeight="1" x14ac:dyDescent="0.35">
      <c r="A30" s="226"/>
      <c r="B30" s="226"/>
      <c r="C30" s="226"/>
      <c r="D30" s="226" t="s">
        <v>102</v>
      </c>
      <c r="E30" s="227">
        <v>237</v>
      </c>
      <c r="F30" s="227">
        <v>542</v>
      </c>
      <c r="G30" s="228">
        <v>502008</v>
      </c>
      <c r="H30" s="239">
        <v>196</v>
      </c>
      <c r="I30" s="227">
        <v>463</v>
      </c>
      <c r="J30" s="228">
        <v>447548</v>
      </c>
      <c r="K30" s="229">
        <f t="shared" si="0"/>
        <v>-41</v>
      </c>
      <c r="L30" s="228">
        <f t="shared" si="1"/>
        <v>-54460</v>
      </c>
      <c r="M30" s="257">
        <f t="shared" si="2"/>
        <v>-0.1729957805907173</v>
      </c>
      <c r="N30" s="230">
        <f t="shared" si="3"/>
        <v>-0.10848432694299692</v>
      </c>
    </row>
    <row r="31" spans="1:14" ht="15" customHeight="1" x14ac:dyDescent="0.35">
      <c r="A31" s="226"/>
      <c r="B31" s="226"/>
      <c r="C31" s="253" t="s">
        <v>465</v>
      </c>
      <c r="D31" s="253"/>
      <c r="E31" s="231">
        <v>403</v>
      </c>
      <c r="F31" s="231">
        <v>1560</v>
      </c>
      <c r="G31" s="232">
        <v>2645585</v>
      </c>
      <c r="H31" s="240">
        <v>311</v>
      </c>
      <c r="I31" s="231">
        <v>1308</v>
      </c>
      <c r="J31" s="232">
        <v>2102792</v>
      </c>
      <c r="K31" s="233">
        <f t="shared" si="0"/>
        <v>-92</v>
      </c>
      <c r="L31" s="232">
        <f t="shared" si="1"/>
        <v>-542793</v>
      </c>
      <c r="M31" s="258">
        <f t="shared" si="2"/>
        <v>-0.22828784119106699</v>
      </c>
      <c r="N31" s="234">
        <f t="shared" si="3"/>
        <v>-0.20516936707760289</v>
      </c>
    </row>
    <row r="32" spans="1:14" ht="15" customHeight="1" x14ac:dyDescent="0.35">
      <c r="A32" s="226"/>
      <c r="B32" s="226"/>
      <c r="C32" s="226"/>
      <c r="D32" s="226" t="s">
        <v>60</v>
      </c>
      <c r="E32" s="227">
        <v>359</v>
      </c>
      <c r="F32" s="227">
        <v>798</v>
      </c>
      <c r="G32" s="228">
        <v>1087732</v>
      </c>
      <c r="H32" s="239">
        <v>283</v>
      </c>
      <c r="I32" s="227">
        <v>681</v>
      </c>
      <c r="J32" s="228">
        <v>855641</v>
      </c>
      <c r="K32" s="229">
        <f t="shared" si="0"/>
        <v>-76</v>
      </c>
      <c r="L32" s="228">
        <f t="shared" si="1"/>
        <v>-232091</v>
      </c>
      <c r="M32" s="257">
        <f t="shared" si="2"/>
        <v>-0.2116991643454039</v>
      </c>
      <c r="N32" s="230">
        <f t="shared" si="3"/>
        <v>-0.21337149224257446</v>
      </c>
    </row>
    <row r="33" spans="1:14" ht="15" customHeight="1" x14ac:dyDescent="0.35">
      <c r="A33" s="226"/>
      <c r="B33" s="226"/>
      <c r="C33" s="226"/>
      <c r="D33" s="226" t="s">
        <v>51</v>
      </c>
      <c r="E33" s="227">
        <v>309</v>
      </c>
      <c r="F33" s="227">
        <v>716</v>
      </c>
      <c r="G33" s="228">
        <v>1324032</v>
      </c>
      <c r="H33" s="239">
        <v>246</v>
      </c>
      <c r="I33" s="227">
        <v>597</v>
      </c>
      <c r="J33" s="228">
        <v>1080539</v>
      </c>
      <c r="K33" s="229">
        <f t="shared" si="0"/>
        <v>-63</v>
      </c>
      <c r="L33" s="228">
        <f t="shared" si="1"/>
        <v>-243493</v>
      </c>
      <c r="M33" s="257">
        <f t="shared" si="2"/>
        <v>-0.20388349514563106</v>
      </c>
      <c r="N33" s="230">
        <f t="shared" si="3"/>
        <v>-0.18390265492072699</v>
      </c>
    </row>
    <row r="34" spans="1:14" ht="15" customHeight="1" x14ac:dyDescent="0.35">
      <c r="A34" s="226"/>
      <c r="B34" s="226"/>
      <c r="C34" s="226"/>
      <c r="D34" s="226" t="s">
        <v>466</v>
      </c>
      <c r="E34" s="227">
        <v>17</v>
      </c>
      <c r="F34" s="227">
        <v>46</v>
      </c>
      <c r="G34" s="228">
        <v>233821</v>
      </c>
      <c r="H34" s="239">
        <v>11</v>
      </c>
      <c r="I34" s="227">
        <v>30</v>
      </c>
      <c r="J34" s="228">
        <v>166612</v>
      </c>
      <c r="K34" s="229">
        <f t="shared" si="0"/>
        <v>-6</v>
      </c>
      <c r="L34" s="228">
        <f t="shared" si="1"/>
        <v>-67209</v>
      </c>
      <c r="M34" s="257">
        <f t="shared" si="2"/>
        <v>-0.35294117647058826</v>
      </c>
      <c r="N34" s="230">
        <f t="shared" si="3"/>
        <v>-0.2874378263714551</v>
      </c>
    </row>
    <row r="35" spans="1:14" ht="15" customHeight="1" x14ac:dyDescent="0.35">
      <c r="A35" s="226"/>
      <c r="B35" s="226"/>
      <c r="C35" s="253" t="s">
        <v>467</v>
      </c>
      <c r="D35" s="253"/>
      <c r="E35" s="231">
        <v>778</v>
      </c>
      <c r="F35" s="231">
        <v>957</v>
      </c>
      <c r="G35" s="232">
        <v>632924</v>
      </c>
      <c r="H35" s="240">
        <v>416</v>
      </c>
      <c r="I35" s="231">
        <v>588</v>
      </c>
      <c r="J35" s="232">
        <v>515079</v>
      </c>
      <c r="K35" s="233">
        <f t="shared" si="0"/>
        <v>-362</v>
      </c>
      <c r="L35" s="232">
        <f t="shared" si="1"/>
        <v>-117845</v>
      </c>
      <c r="M35" s="258">
        <f t="shared" si="2"/>
        <v>-0.4652956298200514</v>
      </c>
      <c r="N35" s="234">
        <f t="shared" si="3"/>
        <v>-0.18619139106748994</v>
      </c>
    </row>
    <row r="36" spans="1:14" ht="15" customHeight="1" x14ac:dyDescent="0.35">
      <c r="A36" s="226"/>
      <c r="B36" s="226"/>
      <c r="C36" s="226"/>
      <c r="D36" s="226" t="s">
        <v>68</v>
      </c>
      <c r="E36" s="227">
        <v>692</v>
      </c>
      <c r="F36" s="227">
        <v>778</v>
      </c>
      <c r="G36" s="228">
        <v>425588</v>
      </c>
      <c r="H36" s="239">
        <v>339</v>
      </c>
      <c r="I36" s="227">
        <v>433</v>
      </c>
      <c r="J36" s="228">
        <v>337707</v>
      </c>
      <c r="K36" s="229">
        <f t="shared" si="0"/>
        <v>-353</v>
      </c>
      <c r="L36" s="228">
        <f t="shared" si="1"/>
        <v>-87881</v>
      </c>
      <c r="M36" s="257">
        <f t="shared" si="2"/>
        <v>-0.51011560693641622</v>
      </c>
      <c r="N36" s="230">
        <f t="shared" si="3"/>
        <v>-0.2064931342049118</v>
      </c>
    </row>
    <row r="37" spans="1:14" ht="15" customHeight="1" x14ac:dyDescent="0.35">
      <c r="A37" s="226"/>
      <c r="B37" s="226"/>
      <c r="C37" s="226"/>
      <c r="D37" s="226" t="s">
        <v>468</v>
      </c>
      <c r="E37" s="227">
        <v>114</v>
      </c>
      <c r="F37" s="227">
        <v>153</v>
      </c>
      <c r="G37" s="228">
        <v>192486</v>
      </c>
      <c r="H37" s="239">
        <v>104</v>
      </c>
      <c r="I37" s="227">
        <v>131</v>
      </c>
      <c r="J37" s="228">
        <v>164472</v>
      </c>
      <c r="K37" s="229">
        <f t="shared" si="0"/>
        <v>-10</v>
      </c>
      <c r="L37" s="228">
        <f t="shared" si="1"/>
        <v>-28014</v>
      </c>
      <c r="M37" s="257">
        <f t="shared" si="2"/>
        <v>-8.771929824561403E-2</v>
      </c>
      <c r="N37" s="230">
        <f t="shared" si="3"/>
        <v>-0.14553785729871263</v>
      </c>
    </row>
    <row r="38" spans="1:14" ht="15" customHeight="1" x14ac:dyDescent="0.35">
      <c r="A38" s="226"/>
      <c r="B38" s="226"/>
      <c r="C38" s="226"/>
      <c r="D38" s="226" t="s">
        <v>469</v>
      </c>
      <c r="E38" s="227">
        <v>13</v>
      </c>
      <c r="F38" s="227">
        <v>26</v>
      </c>
      <c r="G38" s="228">
        <v>14850</v>
      </c>
      <c r="H38" s="239">
        <v>13</v>
      </c>
      <c r="I38" s="227">
        <v>24</v>
      </c>
      <c r="J38" s="228">
        <v>12900</v>
      </c>
      <c r="K38" s="229">
        <f t="shared" si="0"/>
        <v>0</v>
      </c>
      <c r="L38" s="228">
        <f t="shared" si="1"/>
        <v>-1950</v>
      </c>
      <c r="M38" s="257">
        <f t="shared" si="2"/>
        <v>0</v>
      </c>
      <c r="N38" s="230">
        <f t="shared" si="3"/>
        <v>-0.13131313131313133</v>
      </c>
    </row>
    <row r="39" spans="1:14" ht="15" customHeight="1" x14ac:dyDescent="0.35">
      <c r="A39" s="226"/>
      <c r="B39" s="226"/>
      <c r="C39" s="253" t="s">
        <v>470</v>
      </c>
      <c r="D39" s="253"/>
      <c r="E39" s="231">
        <v>42</v>
      </c>
      <c r="F39" s="231">
        <v>202</v>
      </c>
      <c r="G39" s="232">
        <v>167022</v>
      </c>
      <c r="H39" s="240">
        <v>37</v>
      </c>
      <c r="I39" s="231">
        <v>158</v>
      </c>
      <c r="J39" s="232">
        <v>141045</v>
      </c>
      <c r="K39" s="233">
        <f t="shared" si="0"/>
        <v>-5</v>
      </c>
      <c r="L39" s="232">
        <f t="shared" si="1"/>
        <v>-25977</v>
      </c>
      <c r="M39" s="258">
        <f t="shared" si="2"/>
        <v>-0.11904761904761904</v>
      </c>
      <c r="N39" s="234">
        <f t="shared" si="3"/>
        <v>-0.15553040916765457</v>
      </c>
    </row>
    <row r="40" spans="1:14" ht="15" customHeight="1" x14ac:dyDescent="0.35">
      <c r="A40" s="226"/>
      <c r="B40" s="226"/>
      <c r="C40" s="226"/>
      <c r="D40" s="226" t="s">
        <v>471</v>
      </c>
      <c r="E40" s="227">
        <v>42</v>
      </c>
      <c r="F40" s="227">
        <v>101</v>
      </c>
      <c r="G40" s="228">
        <v>125260</v>
      </c>
      <c r="H40" s="239">
        <v>37</v>
      </c>
      <c r="I40" s="227">
        <v>79</v>
      </c>
      <c r="J40" s="228">
        <v>105780</v>
      </c>
      <c r="K40" s="229">
        <f t="shared" si="0"/>
        <v>-5</v>
      </c>
      <c r="L40" s="228">
        <f t="shared" si="1"/>
        <v>-19480</v>
      </c>
      <c r="M40" s="257">
        <f t="shared" si="2"/>
        <v>-0.11904761904761904</v>
      </c>
      <c r="N40" s="230">
        <f t="shared" si="3"/>
        <v>-0.15551652562669646</v>
      </c>
    </row>
    <row r="41" spans="1:14" ht="15" customHeight="1" x14ac:dyDescent="0.35">
      <c r="A41" s="226"/>
      <c r="B41" s="226"/>
      <c r="C41" s="226"/>
      <c r="D41" s="226" t="s">
        <v>84</v>
      </c>
      <c r="E41" s="227">
        <v>42</v>
      </c>
      <c r="F41" s="227">
        <v>101</v>
      </c>
      <c r="G41" s="228">
        <v>41762</v>
      </c>
      <c r="H41" s="239">
        <v>37</v>
      </c>
      <c r="I41" s="227">
        <v>79</v>
      </c>
      <c r="J41" s="228">
        <v>35265</v>
      </c>
      <c r="K41" s="229">
        <f t="shared" si="0"/>
        <v>-5</v>
      </c>
      <c r="L41" s="228">
        <f t="shared" si="1"/>
        <v>-6497</v>
      </c>
      <c r="M41" s="257">
        <f t="shared" si="2"/>
        <v>-0.11904761904761904</v>
      </c>
      <c r="N41" s="230">
        <f t="shared" si="3"/>
        <v>-0.15557205114697573</v>
      </c>
    </row>
    <row r="42" spans="1:14" ht="15" customHeight="1" x14ac:dyDescent="0.35">
      <c r="A42" s="251"/>
      <c r="B42" s="251"/>
      <c r="C42" s="251"/>
      <c r="D42" s="251"/>
    </row>
    <row r="43" spans="1:14" ht="15" customHeight="1" x14ac:dyDescent="0.35">
      <c r="A43" s="251" t="s">
        <v>472</v>
      </c>
      <c r="B43" s="251"/>
      <c r="C43" s="251"/>
      <c r="D43" s="251"/>
    </row>
  </sheetData>
  <mergeCells count="14">
    <mergeCell ref="A1:D1"/>
    <mergeCell ref="A2:D2"/>
    <mergeCell ref="A3:D3"/>
    <mergeCell ref="K4:L4"/>
    <mergeCell ref="M4:N4"/>
    <mergeCell ref="A6:D6"/>
    <mergeCell ref="A42:D42"/>
    <mergeCell ref="A43:D43"/>
    <mergeCell ref="B7:D7"/>
    <mergeCell ref="C8:D8"/>
    <mergeCell ref="C16:D16"/>
    <mergeCell ref="C31:D31"/>
    <mergeCell ref="C35:D35"/>
    <mergeCell ref="C39:D39"/>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Stud Headcount &amp; total aw amnt</vt:lpstr>
      <vt:lpstr>FH CCPG_BOG</vt:lpstr>
      <vt:lpstr>FH GRANTS</vt:lpstr>
      <vt:lpstr>FH LOAN</vt:lpstr>
      <vt:lpstr>FH SCHOL</vt:lpstr>
      <vt:lpstr>FH WORK</vt:lpstr>
      <vt:lpstr>MISSING AWARDS</vt:lpstr>
      <vt:lpstr>Issues</vt:lpstr>
      <vt:lpstr>DataMart_Oct_19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FHDA</dc:creator>
  <cp:lastModifiedBy>Windows User</cp:lastModifiedBy>
  <dcterms:created xsi:type="dcterms:W3CDTF">2016-08-24T15:05:52Z</dcterms:created>
  <dcterms:modified xsi:type="dcterms:W3CDTF">2021-10-19T19:49:53Z</dcterms:modified>
</cp:coreProperties>
</file>