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C:\Users\lparent\Documents\MIS\MIS Fin Aid\AfterSubReport\Sub2022\"/>
    </mc:Choice>
  </mc:AlternateContent>
  <xr:revisionPtr revIDLastSave="0" documentId="13_ncr:1_{854A9CCB-8A81-471C-9F9B-BD943526970B}" xr6:coauthVersionLast="36" xr6:coauthVersionMax="36" xr10:uidLastSave="{00000000-0000-0000-0000-000000000000}"/>
  <bookViews>
    <workbookView xWindow="480" yWindow="50" windowWidth="27800" windowHeight="11820" tabRatio="760" xr2:uid="{00000000-000D-0000-FFFF-FFFF00000000}"/>
  </bookViews>
  <sheets>
    <sheet name="Stud Headcount &amp; total aw amnt" sheetId="7" r:id="rId1"/>
    <sheet name="FH CCPG_BOG" sheetId="21" r:id="rId2"/>
    <sheet name="FH GRANTS" sheetId="22" r:id="rId3"/>
    <sheet name="FH LOAN" sheetId="23" r:id="rId4"/>
    <sheet name="FH SCHOL" sheetId="24" r:id="rId5"/>
    <sheet name="FH WORK Study" sheetId="25" r:id="rId6"/>
    <sheet name="FH Missing Awards" sheetId="20" r:id="rId7"/>
    <sheet name="SAS" sheetId="19" r:id="rId8"/>
    <sheet name="Issues" sheetId="26" r:id="rId9"/>
  </sheets>
  <calcPr calcId="191029"/>
</workbook>
</file>

<file path=xl/calcChain.xml><?xml version="1.0" encoding="utf-8"?>
<calcChain xmlns="http://schemas.openxmlformats.org/spreadsheetml/2006/main">
  <c r="O111" i="24" l="1"/>
  <c r="P111" i="24" s="1"/>
  <c r="P110" i="24"/>
  <c r="O110" i="24"/>
  <c r="K111" i="24"/>
  <c r="L111" i="24" s="1"/>
  <c r="K110" i="24"/>
  <c r="L110" i="24" s="1"/>
  <c r="N111" i="24"/>
  <c r="M111" i="24"/>
  <c r="H43" i="7"/>
  <c r="G43" i="7"/>
  <c r="N38" i="22"/>
  <c r="O38" i="22" s="1"/>
  <c r="P38" i="22" s="1"/>
  <c r="M38" i="22"/>
  <c r="P37" i="22"/>
  <c r="O37" i="22"/>
  <c r="K38" i="22"/>
  <c r="L38" i="22" s="1"/>
  <c r="H28" i="21"/>
  <c r="I28" i="21" s="1"/>
  <c r="K28" i="21"/>
  <c r="J28" i="21"/>
  <c r="L28" i="21" s="1"/>
  <c r="M28" i="21" s="1"/>
  <c r="L26" i="21"/>
  <c r="M26" i="21" s="1"/>
  <c r="L27" i="21"/>
  <c r="H26" i="21"/>
  <c r="I26" i="21" s="1"/>
  <c r="H27" i="21"/>
  <c r="N15" i="23" l="1"/>
  <c r="M15" i="23"/>
  <c r="E26" i="7" l="1"/>
  <c r="F26" i="7" s="1"/>
  <c r="E25" i="7"/>
  <c r="F25" i="7" s="1"/>
  <c r="E24" i="7"/>
  <c r="F24" i="7" s="1"/>
  <c r="E13" i="7"/>
  <c r="F13" i="7" s="1"/>
  <c r="E12" i="7"/>
  <c r="F12" i="7" s="1"/>
  <c r="E11" i="7"/>
  <c r="F11" i="7" s="1"/>
  <c r="E10" i="7"/>
  <c r="F10" i="7" s="1"/>
  <c r="E9" i="7"/>
  <c r="F9" i="7" s="1"/>
  <c r="E8" i="7"/>
  <c r="F8" i="7" s="1"/>
  <c r="I39" i="7" l="1"/>
  <c r="J39" i="7" s="1"/>
  <c r="I40" i="7"/>
  <c r="J40" i="7" s="1"/>
  <c r="I41" i="7"/>
  <c r="J41" i="7" s="1"/>
  <c r="I42" i="7"/>
  <c r="J42" i="7" s="1"/>
  <c r="I43" i="7"/>
  <c r="J43" i="7" s="1"/>
  <c r="E39" i="7"/>
  <c r="F39" i="7" s="1"/>
  <c r="E40" i="7"/>
  <c r="F40" i="7" s="1"/>
  <c r="E41" i="7"/>
  <c r="F41" i="7" s="1"/>
  <c r="E42" i="7"/>
  <c r="F42" i="7" s="1"/>
  <c r="E43" i="7"/>
  <c r="F43" i="7" s="1"/>
  <c r="E38" i="7"/>
  <c r="F38" i="7" s="1"/>
  <c r="I38" i="7"/>
  <c r="J38" i="7" s="1"/>
  <c r="H14" i="25"/>
  <c r="I14" i="25" s="1"/>
  <c r="H15" i="25"/>
  <c r="I15" i="25" s="1"/>
  <c r="H13" i="25"/>
  <c r="I13" i="25" s="1"/>
  <c r="L14" i="25"/>
  <c r="M14" i="25" s="1"/>
  <c r="L13" i="25"/>
  <c r="M13" i="25" s="1"/>
  <c r="K15" i="25"/>
  <c r="J15" i="25"/>
  <c r="K109" i="24"/>
  <c r="L109" i="24" s="1"/>
  <c r="O109" i="24"/>
  <c r="O13" i="24"/>
  <c r="P13" i="24" s="1"/>
  <c r="O14" i="24"/>
  <c r="P14" i="24" s="1"/>
  <c r="O15" i="24"/>
  <c r="P15" i="24" s="1"/>
  <c r="O16" i="24"/>
  <c r="P16" i="24"/>
  <c r="O17" i="24"/>
  <c r="P17" i="24" s="1"/>
  <c r="O18" i="24"/>
  <c r="P18" i="24" s="1"/>
  <c r="O19" i="24"/>
  <c r="P19" i="24"/>
  <c r="O20" i="24"/>
  <c r="P20" i="24" s="1"/>
  <c r="O21" i="24"/>
  <c r="P21" i="24" s="1"/>
  <c r="O22" i="24"/>
  <c r="P22" i="24" s="1"/>
  <c r="O23" i="24"/>
  <c r="P23" i="24" s="1"/>
  <c r="O24" i="24"/>
  <c r="P24" i="24" s="1"/>
  <c r="O25" i="24"/>
  <c r="P25" i="24" s="1"/>
  <c r="O26" i="24"/>
  <c r="P26" i="24" s="1"/>
  <c r="O27" i="24"/>
  <c r="P27" i="24" s="1"/>
  <c r="O28" i="24"/>
  <c r="P28" i="24"/>
  <c r="O29" i="24"/>
  <c r="P29" i="24" s="1"/>
  <c r="O30" i="24"/>
  <c r="P30" i="24"/>
  <c r="O31" i="24"/>
  <c r="P31" i="24"/>
  <c r="O32" i="24"/>
  <c r="P32" i="24" s="1"/>
  <c r="O33" i="24"/>
  <c r="P33" i="24" s="1"/>
  <c r="O34" i="24"/>
  <c r="P34" i="24" s="1"/>
  <c r="O35" i="24"/>
  <c r="P35" i="24" s="1"/>
  <c r="O36" i="24"/>
  <c r="P36" i="24" s="1"/>
  <c r="O37" i="24"/>
  <c r="P37" i="24" s="1"/>
  <c r="O38" i="24"/>
  <c r="P38" i="24" s="1"/>
  <c r="O39" i="24"/>
  <c r="P39" i="24" s="1"/>
  <c r="O40" i="24"/>
  <c r="P40" i="24" s="1"/>
  <c r="O41" i="24"/>
  <c r="P41" i="24" s="1"/>
  <c r="O42" i="24"/>
  <c r="P42" i="24" s="1"/>
  <c r="O43" i="24"/>
  <c r="P43" i="24" s="1"/>
  <c r="O44" i="24"/>
  <c r="P44" i="24" s="1"/>
  <c r="O45" i="24"/>
  <c r="P45" i="24" s="1"/>
  <c r="O46" i="24"/>
  <c r="P46" i="24" s="1"/>
  <c r="O47" i="24"/>
  <c r="P47" i="24" s="1"/>
  <c r="O48" i="24"/>
  <c r="P48" i="24" s="1"/>
  <c r="O49" i="24"/>
  <c r="P49" i="24" s="1"/>
  <c r="O50" i="24"/>
  <c r="P50" i="24" s="1"/>
  <c r="O51" i="24"/>
  <c r="P51" i="24" s="1"/>
  <c r="O52" i="24"/>
  <c r="P52" i="24" s="1"/>
  <c r="O53" i="24"/>
  <c r="P53" i="24" s="1"/>
  <c r="O54" i="24"/>
  <c r="P54" i="24" s="1"/>
  <c r="O55" i="24"/>
  <c r="P55" i="24" s="1"/>
  <c r="O56" i="24"/>
  <c r="P56" i="24" s="1"/>
  <c r="O57" i="24"/>
  <c r="P57" i="24" s="1"/>
  <c r="O58" i="24"/>
  <c r="P58" i="24" s="1"/>
  <c r="O59" i="24"/>
  <c r="P59" i="24" s="1"/>
  <c r="O60" i="24"/>
  <c r="P60" i="24" s="1"/>
  <c r="O61" i="24"/>
  <c r="P61" i="24" s="1"/>
  <c r="O62" i="24"/>
  <c r="P62" i="24" s="1"/>
  <c r="O63" i="24"/>
  <c r="P63" i="24" s="1"/>
  <c r="O64" i="24"/>
  <c r="P64" i="24" s="1"/>
  <c r="O65" i="24"/>
  <c r="P65" i="24" s="1"/>
  <c r="O66" i="24"/>
  <c r="P66" i="24" s="1"/>
  <c r="O67" i="24"/>
  <c r="P67" i="24" s="1"/>
  <c r="O68" i="24"/>
  <c r="P68" i="24"/>
  <c r="O69" i="24"/>
  <c r="P69" i="24" s="1"/>
  <c r="O70" i="24"/>
  <c r="P70" i="24" s="1"/>
  <c r="O71" i="24"/>
  <c r="P71" i="24" s="1"/>
  <c r="O72" i="24"/>
  <c r="P72" i="24"/>
  <c r="O73" i="24"/>
  <c r="P73" i="24" s="1"/>
  <c r="O74" i="24"/>
  <c r="P74" i="24" s="1"/>
  <c r="O75" i="24"/>
  <c r="P75" i="24" s="1"/>
  <c r="O76" i="24"/>
  <c r="P76" i="24" s="1"/>
  <c r="O77" i="24"/>
  <c r="P77" i="24" s="1"/>
  <c r="O78" i="24"/>
  <c r="P78" i="24" s="1"/>
  <c r="O79" i="24"/>
  <c r="P79" i="24" s="1"/>
  <c r="O80" i="24"/>
  <c r="P80" i="24" s="1"/>
  <c r="O81" i="24"/>
  <c r="P81" i="24" s="1"/>
  <c r="O82" i="24"/>
  <c r="P82" i="24" s="1"/>
  <c r="O83" i="24"/>
  <c r="P83" i="24" s="1"/>
  <c r="O84" i="24"/>
  <c r="P84" i="24" s="1"/>
  <c r="O85" i="24"/>
  <c r="P85" i="24" s="1"/>
  <c r="O86" i="24"/>
  <c r="P86" i="24" s="1"/>
  <c r="O87" i="24"/>
  <c r="P87" i="24" s="1"/>
  <c r="O88" i="24"/>
  <c r="P88" i="24" s="1"/>
  <c r="O89" i="24"/>
  <c r="P89" i="24"/>
  <c r="O90" i="24"/>
  <c r="P90" i="24"/>
  <c r="O91" i="24"/>
  <c r="P91" i="24"/>
  <c r="O92" i="24"/>
  <c r="P92" i="24"/>
  <c r="O93" i="24"/>
  <c r="P93" i="24"/>
  <c r="O94" i="24"/>
  <c r="P94" i="24" s="1"/>
  <c r="O95" i="24"/>
  <c r="P95" i="24" s="1"/>
  <c r="O96" i="24"/>
  <c r="P96" i="24" s="1"/>
  <c r="O97" i="24"/>
  <c r="P97" i="24" s="1"/>
  <c r="O98" i="24"/>
  <c r="P98" i="24" s="1"/>
  <c r="O99" i="24"/>
  <c r="P99" i="24" s="1"/>
  <c r="O100" i="24"/>
  <c r="P100" i="24" s="1"/>
  <c r="O101" i="24"/>
  <c r="P101" i="24" s="1"/>
  <c r="O102" i="24"/>
  <c r="P102" i="24" s="1"/>
  <c r="O103" i="24"/>
  <c r="P103" i="24" s="1"/>
  <c r="O104" i="24"/>
  <c r="P104" i="24" s="1"/>
  <c r="O105" i="24"/>
  <c r="P105" i="24" s="1"/>
  <c r="O106" i="24"/>
  <c r="P106" i="24" s="1"/>
  <c r="O107" i="24"/>
  <c r="P107" i="24" s="1"/>
  <c r="O108" i="24"/>
  <c r="P108" i="24"/>
  <c r="K13" i="24"/>
  <c r="L13" i="24" s="1"/>
  <c r="K14" i="24"/>
  <c r="L14" i="24" s="1"/>
  <c r="K15" i="24"/>
  <c r="L15" i="24" s="1"/>
  <c r="K16" i="24"/>
  <c r="L16" i="24"/>
  <c r="K17" i="24"/>
  <c r="L17" i="24" s="1"/>
  <c r="K18" i="24"/>
  <c r="L18" i="24"/>
  <c r="K19" i="24"/>
  <c r="L19" i="24"/>
  <c r="K20" i="24"/>
  <c r="L20" i="24" s="1"/>
  <c r="K21" i="24"/>
  <c r="L21" i="24" s="1"/>
  <c r="K22" i="24"/>
  <c r="L22" i="24" s="1"/>
  <c r="K23" i="24"/>
  <c r="L23" i="24" s="1"/>
  <c r="K24" i="24"/>
  <c r="L24" i="24"/>
  <c r="K25" i="24"/>
  <c r="L25" i="24" s="1"/>
  <c r="K26" i="24"/>
  <c r="L26" i="24" s="1"/>
  <c r="K27" i="24"/>
  <c r="L27" i="24" s="1"/>
  <c r="K28" i="24"/>
  <c r="L28" i="24" s="1"/>
  <c r="K29" i="24"/>
  <c r="L29" i="24" s="1"/>
  <c r="K30" i="24"/>
  <c r="L30" i="24"/>
  <c r="K31" i="24"/>
  <c r="L31" i="24" s="1"/>
  <c r="K32" i="24"/>
  <c r="L32" i="24" s="1"/>
  <c r="K33" i="24"/>
  <c r="L33" i="24" s="1"/>
  <c r="K34" i="24"/>
  <c r="L34" i="24" s="1"/>
  <c r="K35" i="24"/>
  <c r="L35" i="24" s="1"/>
  <c r="K36" i="24"/>
  <c r="L36" i="24" s="1"/>
  <c r="K37" i="24"/>
  <c r="L37" i="24" s="1"/>
  <c r="K38" i="24"/>
  <c r="L38" i="24" s="1"/>
  <c r="K39" i="24"/>
  <c r="L39" i="24" s="1"/>
  <c r="K40" i="24"/>
  <c r="L40" i="24" s="1"/>
  <c r="K41" i="24"/>
  <c r="L41" i="24" s="1"/>
  <c r="K42" i="24"/>
  <c r="L42" i="24" s="1"/>
  <c r="K43" i="24"/>
  <c r="L43" i="24" s="1"/>
  <c r="K44" i="24"/>
  <c r="L44" i="24" s="1"/>
  <c r="K45" i="24"/>
  <c r="L45" i="24" s="1"/>
  <c r="K46" i="24"/>
  <c r="L46" i="24" s="1"/>
  <c r="K47" i="24"/>
  <c r="L47" i="24" s="1"/>
  <c r="K48" i="24"/>
  <c r="L48" i="24" s="1"/>
  <c r="K49" i="24"/>
  <c r="L49" i="24" s="1"/>
  <c r="K50" i="24"/>
  <c r="L50" i="24" s="1"/>
  <c r="K51" i="24"/>
  <c r="L51" i="24" s="1"/>
  <c r="K52" i="24"/>
  <c r="L52" i="24" s="1"/>
  <c r="K53" i="24"/>
  <c r="L53" i="24"/>
  <c r="K54" i="24"/>
  <c r="L54" i="24" s="1"/>
  <c r="K55" i="24"/>
  <c r="L55" i="24" s="1"/>
  <c r="K56" i="24"/>
  <c r="L56" i="24" s="1"/>
  <c r="K57" i="24"/>
  <c r="L57" i="24" s="1"/>
  <c r="K58" i="24"/>
  <c r="L58" i="24" s="1"/>
  <c r="K59" i="24"/>
  <c r="L59" i="24" s="1"/>
  <c r="K60" i="24"/>
  <c r="L60" i="24" s="1"/>
  <c r="K61" i="24"/>
  <c r="L61" i="24" s="1"/>
  <c r="K62" i="24"/>
  <c r="L62" i="24" s="1"/>
  <c r="K63" i="24"/>
  <c r="L63" i="24" s="1"/>
  <c r="K64" i="24"/>
  <c r="L64" i="24" s="1"/>
  <c r="K65" i="24"/>
  <c r="L65" i="24" s="1"/>
  <c r="K66" i="24"/>
  <c r="L66" i="24" s="1"/>
  <c r="K67" i="24"/>
  <c r="L67" i="24" s="1"/>
  <c r="K68" i="24"/>
  <c r="L68" i="24" s="1"/>
  <c r="K69" i="24"/>
  <c r="L69" i="24" s="1"/>
  <c r="K70" i="24"/>
  <c r="L70" i="24" s="1"/>
  <c r="K71" i="24"/>
  <c r="L71" i="24" s="1"/>
  <c r="K72" i="24"/>
  <c r="L72" i="24" s="1"/>
  <c r="K73" i="24"/>
  <c r="L73" i="24" s="1"/>
  <c r="K74" i="24"/>
  <c r="L74" i="24" s="1"/>
  <c r="K75" i="24"/>
  <c r="L75" i="24" s="1"/>
  <c r="K76" i="24"/>
  <c r="L76" i="24" s="1"/>
  <c r="K77" i="24"/>
  <c r="L77" i="24" s="1"/>
  <c r="K78" i="24"/>
  <c r="L78" i="24" s="1"/>
  <c r="K79" i="24"/>
  <c r="L79" i="24" s="1"/>
  <c r="K80" i="24"/>
  <c r="L80" i="24" s="1"/>
  <c r="K81" i="24"/>
  <c r="L81" i="24" s="1"/>
  <c r="K82" i="24"/>
  <c r="L82" i="24" s="1"/>
  <c r="K83" i="24"/>
  <c r="L83" i="24" s="1"/>
  <c r="K84" i="24"/>
  <c r="L84" i="24" s="1"/>
  <c r="K85" i="24"/>
  <c r="L85" i="24" s="1"/>
  <c r="K86" i="24"/>
  <c r="L86" i="24" s="1"/>
  <c r="K87" i="24"/>
  <c r="L87" i="24" s="1"/>
  <c r="K88" i="24"/>
  <c r="L88" i="24" s="1"/>
  <c r="K89" i="24"/>
  <c r="L89" i="24"/>
  <c r="K90" i="24"/>
  <c r="L90" i="24"/>
  <c r="K91" i="24"/>
  <c r="L91" i="24"/>
  <c r="K92" i="24"/>
  <c r="L92" i="24"/>
  <c r="K93" i="24"/>
  <c r="L93" i="24" s="1"/>
  <c r="K94" i="24"/>
  <c r="L94" i="24" s="1"/>
  <c r="K95" i="24"/>
  <c r="L95" i="24" s="1"/>
  <c r="K96" i="24"/>
  <c r="L96" i="24" s="1"/>
  <c r="K97" i="24"/>
  <c r="L97" i="24" s="1"/>
  <c r="K98" i="24"/>
  <c r="L98" i="24" s="1"/>
  <c r="K99" i="24"/>
  <c r="L99" i="24" s="1"/>
  <c r="K100" i="24"/>
  <c r="L100" i="24" s="1"/>
  <c r="K101" i="24"/>
  <c r="L101" i="24" s="1"/>
  <c r="K102" i="24"/>
  <c r="L102" i="24" s="1"/>
  <c r="K103" i="24"/>
  <c r="L103" i="24" s="1"/>
  <c r="K104" i="24"/>
  <c r="L104" i="24" s="1"/>
  <c r="K105" i="24"/>
  <c r="L105" i="24" s="1"/>
  <c r="K106" i="24"/>
  <c r="L106" i="24" s="1"/>
  <c r="K107" i="24"/>
  <c r="L107" i="24" s="1"/>
  <c r="K108" i="24"/>
  <c r="L108" i="24" s="1"/>
  <c r="O12" i="24"/>
  <c r="P12" i="24" s="1"/>
  <c r="K12" i="24"/>
  <c r="L12" i="24" s="1"/>
  <c r="O15" i="23"/>
  <c r="P15" i="23" s="1"/>
  <c r="K15" i="23"/>
  <c r="L15" i="23" s="1"/>
  <c r="O13" i="23"/>
  <c r="P13" i="23"/>
  <c r="O14" i="23"/>
  <c r="P14" i="23" s="1"/>
  <c r="O12" i="23"/>
  <c r="P12" i="23" s="1"/>
  <c r="K13" i="23"/>
  <c r="L13" i="23" s="1"/>
  <c r="K14" i="23"/>
  <c r="L14" i="23" s="1"/>
  <c r="K12" i="23"/>
  <c r="L12" i="23" s="1"/>
  <c r="K37" i="22"/>
  <c r="L37" i="22" s="1"/>
  <c r="O14" i="22"/>
  <c r="P14" i="22" s="1"/>
  <c r="O15" i="22"/>
  <c r="P15" i="22" s="1"/>
  <c r="O16" i="22"/>
  <c r="P16" i="22" s="1"/>
  <c r="O17" i="22"/>
  <c r="P17" i="22"/>
  <c r="O18" i="22"/>
  <c r="P18" i="22" s="1"/>
  <c r="O19" i="22"/>
  <c r="P19" i="22"/>
  <c r="O20" i="22"/>
  <c r="P20" i="22" s="1"/>
  <c r="O21" i="22"/>
  <c r="P21" i="22"/>
  <c r="O22" i="22"/>
  <c r="P22" i="22" s="1"/>
  <c r="O23" i="22"/>
  <c r="P23" i="22" s="1"/>
  <c r="O24" i="22"/>
  <c r="P24" i="22" s="1"/>
  <c r="O25" i="22"/>
  <c r="P25" i="22" s="1"/>
  <c r="O26" i="22"/>
  <c r="P26" i="22" s="1"/>
  <c r="O27" i="22"/>
  <c r="P27" i="22" s="1"/>
  <c r="O28" i="22"/>
  <c r="P28" i="22" s="1"/>
  <c r="O29" i="22"/>
  <c r="P29" i="22" s="1"/>
  <c r="O30" i="22"/>
  <c r="P30" i="22" s="1"/>
  <c r="O31" i="22"/>
  <c r="P31" i="22" s="1"/>
  <c r="O32" i="22"/>
  <c r="P32" i="22" s="1"/>
  <c r="O33" i="22"/>
  <c r="P33" i="22" s="1"/>
  <c r="O34" i="22"/>
  <c r="P34" i="22" s="1"/>
  <c r="O35" i="22"/>
  <c r="P35" i="22" s="1"/>
  <c r="O36" i="22"/>
  <c r="P36" i="22" s="1"/>
  <c r="K14" i="22"/>
  <c r="L14" i="22" s="1"/>
  <c r="K15" i="22"/>
  <c r="L15" i="22"/>
  <c r="K16" i="22"/>
  <c r="L16" i="22" s="1"/>
  <c r="K17" i="22"/>
  <c r="L17" i="22" s="1"/>
  <c r="K18" i="22"/>
  <c r="L18" i="22" s="1"/>
  <c r="K19" i="22"/>
  <c r="L19" i="22" s="1"/>
  <c r="K20" i="22"/>
  <c r="L20" i="22" s="1"/>
  <c r="K21" i="22"/>
  <c r="L21" i="22"/>
  <c r="K22" i="22"/>
  <c r="L22" i="22" s="1"/>
  <c r="K23" i="22"/>
  <c r="L23" i="22" s="1"/>
  <c r="K24" i="22"/>
  <c r="L24" i="22" s="1"/>
  <c r="K25" i="22"/>
  <c r="L25" i="22" s="1"/>
  <c r="K26" i="22"/>
  <c r="L26" i="22" s="1"/>
  <c r="K27" i="22"/>
  <c r="L27" i="22" s="1"/>
  <c r="K28" i="22"/>
  <c r="L28" i="22" s="1"/>
  <c r="K29" i="22"/>
  <c r="L29" i="22" s="1"/>
  <c r="K30" i="22"/>
  <c r="L30" i="22" s="1"/>
  <c r="K31" i="22"/>
  <c r="L31" i="22" s="1"/>
  <c r="K32" i="22"/>
  <c r="L32" i="22" s="1"/>
  <c r="K33" i="22"/>
  <c r="L33" i="22" s="1"/>
  <c r="K34" i="22"/>
  <c r="L34" i="22" s="1"/>
  <c r="K35" i="22"/>
  <c r="L35" i="22"/>
  <c r="K36" i="22"/>
  <c r="L36" i="22" s="1"/>
  <c r="O13" i="22"/>
  <c r="P13" i="22" s="1"/>
  <c r="K13" i="22"/>
  <c r="L13" i="22" s="1"/>
  <c r="H25" i="21"/>
  <c r="I25" i="21" s="1"/>
  <c r="L13" i="21"/>
  <c r="M13" i="21" s="1"/>
  <c r="L14" i="21"/>
  <c r="L15" i="21"/>
  <c r="M15" i="21" s="1"/>
  <c r="L16" i="21"/>
  <c r="M16" i="21" s="1"/>
  <c r="L17" i="21"/>
  <c r="M17" i="21" s="1"/>
  <c r="L18" i="21"/>
  <c r="M18" i="21" s="1"/>
  <c r="L19" i="21"/>
  <c r="M19" i="21" s="1"/>
  <c r="L20" i="21"/>
  <c r="L21" i="21"/>
  <c r="M21" i="21" s="1"/>
  <c r="L22" i="21"/>
  <c r="M22" i="21" s="1"/>
  <c r="L23" i="21"/>
  <c r="M23" i="21" s="1"/>
  <c r="L24" i="21"/>
  <c r="M24" i="21" s="1"/>
  <c r="L12" i="21"/>
  <c r="M12" i="21" s="1"/>
  <c r="H13" i="21"/>
  <c r="I13" i="21" s="1"/>
  <c r="H14" i="21"/>
  <c r="H15" i="21"/>
  <c r="I15" i="21" s="1"/>
  <c r="H16" i="21"/>
  <c r="I16" i="21" s="1"/>
  <c r="H17" i="21"/>
  <c r="I17" i="21" s="1"/>
  <c r="H18" i="21"/>
  <c r="I18" i="21" s="1"/>
  <c r="H19" i="21"/>
  <c r="I19" i="21" s="1"/>
  <c r="H20" i="21"/>
  <c r="H21" i="21"/>
  <c r="I21" i="21" s="1"/>
  <c r="H22" i="21"/>
  <c r="I22" i="21" s="1"/>
  <c r="H23" i="21"/>
  <c r="I23" i="21" s="1"/>
  <c r="H24" i="21"/>
  <c r="I24" i="21" s="1"/>
  <c r="H12" i="21"/>
  <c r="I12" i="21" s="1"/>
  <c r="L15" i="25" l="1"/>
  <c r="M15" i="25" s="1"/>
  <c r="P109" i="24"/>
  <c r="L25" i="21"/>
  <c r="M25" i="21" s="1"/>
</calcChain>
</file>

<file path=xl/sharedStrings.xml><?xml version="1.0" encoding="utf-8"?>
<sst xmlns="http://schemas.openxmlformats.org/spreadsheetml/2006/main" count="1468" uniqueCount="463">
  <si>
    <t>De Anza</t>
  </si>
  <si>
    <t>Foothill</t>
  </si>
  <si>
    <t>College</t>
  </si>
  <si>
    <t>Student Headcount</t>
  </si>
  <si>
    <t>Notes</t>
  </si>
  <si>
    <t>Americorps</t>
  </si>
  <si>
    <t>Federal Pell Grant</t>
  </si>
  <si>
    <t>Federal SEOG</t>
  </si>
  <si>
    <t>Cal Grant B</t>
  </si>
  <si>
    <t>Cal Grant C</t>
  </si>
  <si>
    <t>Chafee Grant</t>
  </si>
  <si>
    <t>EOPS Grant</t>
  </si>
  <si>
    <t>CARE Grant</t>
  </si>
  <si>
    <t>Difference</t>
  </si>
  <si>
    <t>Count</t>
  </si>
  <si>
    <t>Percent</t>
  </si>
  <si>
    <t>Institution</t>
  </si>
  <si>
    <t>MIS Fin Aid Code</t>
  </si>
  <si>
    <t>FHDA Detail Code</t>
  </si>
  <si>
    <t>FHDA Detail Code Desc</t>
  </si>
  <si>
    <t>Headcount</t>
  </si>
  <si>
    <t>Percent Difference</t>
  </si>
  <si>
    <t>Amount</t>
  </si>
  <si>
    <t>Total</t>
  </si>
  <si>
    <t>GB</t>
  </si>
  <si>
    <t>GRNT</t>
  </si>
  <si>
    <t>STAT</t>
  </si>
  <si>
    <t>P</t>
  </si>
  <si>
    <t>GC</t>
  </si>
  <si>
    <t>GE</t>
  </si>
  <si>
    <t>GG</t>
  </si>
  <si>
    <t>O</t>
  </si>
  <si>
    <t>GP</t>
  </si>
  <si>
    <t>Pell Grant</t>
  </si>
  <si>
    <t>FDRL</t>
  </si>
  <si>
    <t>GS</t>
  </si>
  <si>
    <t>SEOG (Supplemental Educational Opportunity Grant)</t>
  </si>
  <si>
    <t>GV</t>
  </si>
  <si>
    <t>Other grant: non-institutional source</t>
  </si>
  <si>
    <t>GF</t>
  </si>
  <si>
    <t>GU</t>
  </si>
  <si>
    <t>AGNC</t>
  </si>
  <si>
    <t>EXTN</t>
  </si>
  <si>
    <t>BOGS and Fee Waivers</t>
  </si>
  <si>
    <t>FHDA Code Type</t>
  </si>
  <si>
    <t>FHDA Source</t>
  </si>
  <si>
    <t>Amount Reported (Offered or Paid)</t>
  </si>
  <si>
    <t>Grants</t>
  </si>
  <si>
    <t>MIS Fin Aid Code Desc</t>
  </si>
  <si>
    <t>Loans</t>
  </si>
  <si>
    <t>LL</t>
  </si>
  <si>
    <t>Federal Direct Student Loan - unsubsidized</t>
  </si>
  <si>
    <t>Direct Loan Unsubsidized</t>
  </si>
  <si>
    <t>LOAN</t>
  </si>
  <si>
    <t>LN</t>
  </si>
  <si>
    <t>Other loan, non-institutional source</t>
  </si>
  <si>
    <t>Alternative Loan</t>
  </si>
  <si>
    <t>LP</t>
  </si>
  <si>
    <t>PLUS loan, parent loan for undergraduate student</t>
  </si>
  <si>
    <t>LS</t>
  </si>
  <si>
    <t>Federal Direct Student Loan - subsidized</t>
  </si>
  <si>
    <t>Direct Loan Subsidized</t>
  </si>
  <si>
    <t>SO</t>
  </si>
  <si>
    <t>Scholarship: Osher</t>
  </si>
  <si>
    <t>Osher Scholars</t>
  </si>
  <si>
    <t>TRST</t>
  </si>
  <si>
    <t>FND</t>
  </si>
  <si>
    <t>SU</t>
  </si>
  <si>
    <t>Scholarship: institutional source</t>
  </si>
  <si>
    <t>EMPG</t>
  </si>
  <si>
    <t>Board of Trustees Scholarship</t>
  </si>
  <si>
    <t>STDN</t>
  </si>
  <si>
    <t>ENDW</t>
  </si>
  <si>
    <t>Scholarship for Veterans</t>
  </si>
  <si>
    <t>Galina Family Scholarship</t>
  </si>
  <si>
    <t>INST</t>
  </si>
  <si>
    <t>Anita Manwani-Bhagat &amp; Arjun B</t>
  </si>
  <si>
    <t>SV</t>
  </si>
  <si>
    <t>Scholarship: non- institutional source</t>
  </si>
  <si>
    <t>Scholarships</t>
  </si>
  <si>
    <t>Work Study</t>
  </si>
  <si>
    <t>WF</t>
  </si>
  <si>
    <t>Federal Work Study</t>
  </si>
  <si>
    <t>WU</t>
  </si>
  <si>
    <t>Other Work Study and matching funds</t>
  </si>
  <si>
    <t>Table 1</t>
  </si>
  <si>
    <t>Table 2</t>
  </si>
  <si>
    <t>Credit Status</t>
  </si>
  <si>
    <t>Credit</t>
  </si>
  <si>
    <t>Award</t>
  </si>
  <si>
    <t>Table 3</t>
  </si>
  <si>
    <t>FHDA Fund Code</t>
  </si>
  <si>
    <t>FHDA Fund Code Desc</t>
  </si>
  <si>
    <t>Work Study (Payroll)</t>
  </si>
  <si>
    <t>Student Headcount by Institution, Credit Status and Academic Year</t>
  </si>
  <si>
    <t>Change</t>
  </si>
  <si>
    <t>Instructions to Financial Aid Directors</t>
  </si>
  <si>
    <t>GJ</t>
  </si>
  <si>
    <t>Student Success Completion Grant (SSCG)</t>
  </si>
  <si>
    <t>GX</t>
  </si>
  <si>
    <t>For awards other than waivers, only students enrolled at the college by census date in at least one term of the academic year are included.</t>
  </si>
  <si>
    <t>BOGS/CCPG and Fee Waivers are extracted from student accounts; only students enrolled by census date (enrollment with apportionment flag) during the term for which the tutuion/fees were waived are included.</t>
  </si>
  <si>
    <t xml:space="preserve">Please check on crosswalk of MIS and FHDA codes, amount reported (offered or paid), and figures (headcount and amounts per year). Pay special attention to figures in red. Check the FHDA MIS Fin Aid webpage to check on (1) crosswalk between FHDA detail codes and MIS SF21 codes and (2) whether the amount to be reported is the amount paid or offered. </t>
  </si>
  <si>
    <t>Other grant: institutional source</t>
  </si>
  <si>
    <t>Other grant: California College Promise (AB19) source</t>
  </si>
  <si>
    <t>Towell Family Scholarship</t>
  </si>
  <si>
    <t>Singh Family Scholarship</t>
  </si>
  <si>
    <t>CCPG/BOG/Fee Waiver</t>
  </si>
  <si>
    <t>Amount Reported (Offered or Paid): Offered amount are based on schedule payments (amount offered and accepted), while paid amounts are based on disbursements.</t>
  </si>
  <si>
    <t>BOGS/CCPG and Fee Waivers are extracted from student accounts; only students enrolled by census date (enrollment with apportionment flag) during the term for which the tutu ion/fees were waived are included.</t>
  </si>
  <si>
    <t>Work-Study data is based on Payroll data in Banner-NHRDIST.</t>
  </si>
  <si>
    <t>2020-21</t>
  </si>
  <si>
    <t>COLLEGE</t>
  </si>
  <si>
    <t>MIS_FA_CODE</t>
  </si>
  <si>
    <t>MIS_FA_DESC</t>
  </si>
  <si>
    <t>B1</t>
  </si>
  <si>
    <t>CCPG - Method A-1 based on TANF recipient status</t>
  </si>
  <si>
    <t>B2</t>
  </si>
  <si>
    <t>CCPG - Method A-2 based on SSI recipient status</t>
  </si>
  <si>
    <t>B3</t>
  </si>
  <si>
    <t>CCPG - Method A-3 based on general assistance recipient status</t>
  </si>
  <si>
    <t>BA</t>
  </si>
  <si>
    <t>BB</t>
  </si>
  <si>
    <t>CCPG - Method B based on income standards</t>
  </si>
  <si>
    <t>BC</t>
  </si>
  <si>
    <t>CCPG - Method C based on financial need</t>
  </si>
  <si>
    <t>BP</t>
  </si>
  <si>
    <t>California College Promise (AB19) Fee Waiver</t>
  </si>
  <si>
    <t>GL</t>
  </si>
  <si>
    <t>Disaster Relief Emergency Student Financial Aid (SB 116)</t>
  </si>
  <si>
    <t>GM</t>
  </si>
  <si>
    <t>CARES/HEERF federal grants</t>
  </si>
  <si>
    <t>ACADEMIC_YEAR</t>
  </si>
  <si>
    <t>AWARD_TYPE</t>
  </si>
  <si>
    <t>CCPG/BOG Waiver</t>
  </si>
  <si>
    <t>CCPG - Method A-? (unknown base)</t>
  </si>
  <si>
    <t>BD</t>
  </si>
  <si>
    <t>CCPG - Method D based on Homeless Youth determination</t>
  </si>
  <si>
    <t>F1</t>
  </si>
  <si>
    <t>Fee Waiver: Dependent (children) of Deceased Law Enforcement/Fire Suppression</t>
  </si>
  <si>
    <t>F2</t>
  </si>
  <si>
    <t>Fee Waiver: Dependent (surviving spouse and children) of deceased or disabled member of CA National Guard</t>
  </si>
  <si>
    <t>F3</t>
  </si>
  <si>
    <t>Fee Waiver: Dependent of (children) deceased or disabled Veteran</t>
  </si>
  <si>
    <t>F4</t>
  </si>
  <si>
    <t>Fee Waiver: Dependent of (children) of Congressional Medal of Honor recipient (CMH) or CMH recipient</t>
  </si>
  <si>
    <t>F5</t>
  </si>
  <si>
    <t>Fee Waiver: Dependent of (surviving spouse and children) of deceased victims of September 11, 2001 terrorist attack</t>
  </si>
  <si>
    <t>F6</t>
  </si>
  <si>
    <t>Fee Waiver - Exonerated of a crime by writ of habeas corpus or pardon</t>
  </si>
  <si>
    <t>Grant</t>
  </si>
  <si>
    <t>GA</t>
  </si>
  <si>
    <t>Academic Competitiveness Grant</t>
  </si>
  <si>
    <t>GD</t>
  </si>
  <si>
    <t>Full-time Student Success Grant (not valid 2021-22 or later)</t>
  </si>
  <si>
    <t>GH</t>
  </si>
  <si>
    <t>Completion Grant (CCCG) (not valid 2021-22 or later)</t>
  </si>
  <si>
    <t>GI</t>
  </si>
  <si>
    <t>Cal Grant A</t>
  </si>
  <si>
    <t>GN</t>
  </si>
  <si>
    <t>CSAC CNG EAAP (California Student Aid Commission California National Guard Education Assistance Award Program)</t>
  </si>
  <si>
    <t>GW</t>
  </si>
  <si>
    <t>Bureau of Indian Affairs (BIA) Grant</t>
  </si>
  <si>
    <t>Loan</t>
  </si>
  <si>
    <t>LD</t>
  </si>
  <si>
    <t>Perkins Loan</t>
  </si>
  <si>
    <t>LI</t>
  </si>
  <si>
    <t>Other loan, institutional source</t>
  </si>
  <si>
    <t>WC</t>
  </si>
  <si>
    <t>California State Work Study (SWS)</t>
  </si>
  <si>
    <t>WK</t>
  </si>
  <si>
    <t>CalWORKs Work Study</t>
  </si>
  <si>
    <t>Instructions</t>
  </si>
  <si>
    <t>2021-22</t>
  </si>
  <si>
    <t>FHDA CCD Financial Aid Preliminary Statistics, 2021-22</t>
  </si>
  <si>
    <t>Noncredit</t>
  </si>
  <si>
    <t>Total Headcount</t>
  </si>
  <si>
    <t>Data include students enrolled in at least one credit or noncredit course during the academic year and with at least one enrollment record with the apportionment flag (proxy for "enrolled by 1st census" or with at least one MIS enrollment recortd for the academic year). For students who enrolled in only positive attendance courses, only those who attended at least one meeting are counted.</t>
  </si>
  <si>
    <t>FHDA CCD: Student Headcount by Credit Status and Academic Year</t>
  </si>
  <si>
    <t>FHDA CCD</t>
  </si>
  <si>
    <t xml:space="preserve">Student Headcount and Total Amount by Award Code and Academic Year </t>
  </si>
  <si>
    <t>-</t>
  </si>
  <si>
    <t>SF2108</t>
  </si>
  <si>
    <t>Daughters American Revolution</t>
  </si>
  <si>
    <t>Foothill: Financial Aid Student Headcount by Institution and Academic Year</t>
  </si>
  <si>
    <t>F7</t>
  </si>
  <si>
    <t>FBAD</t>
  </si>
  <si>
    <t>FH  BOG A - Tanf/CalW/SSI/SSP</t>
  </si>
  <si>
    <t>FOAA</t>
  </si>
  <si>
    <t>FH OEI CCPG A (TANF)</t>
  </si>
  <si>
    <t>FBAS</t>
  </si>
  <si>
    <t>FH  BOG A (Ssi)</t>
  </si>
  <si>
    <t>FBGB</t>
  </si>
  <si>
    <t>FH BOG   B</t>
  </si>
  <si>
    <t>FBGI</t>
  </si>
  <si>
    <t>FH BOG B - ISIR</t>
  </si>
  <si>
    <t>FOGB</t>
  </si>
  <si>
    <t>FH OEI CCPG B</t>
  </si>
  <si>
    <t>FBGC</t>
  </si>
  <si>
    <t>FH BOG   C</t>
  </si>
  <si>
    <t>FOGC</t>
  </si>
  <si>
    <t>FH OEI CCPG C</t>
  </si>
  <si>
    <t>FBGD</t>
  </si>
  <si>
    <t>FH BOG D - Homeless</t>
  </si>
  <si>
    <t>FPA1</t>
  </si>
  <si>
    <t>FH Promise Program for CCPG</t>
  </si>
  <si>
    <t>FPA2</t>
  </si>
  <si>
    <t>FPB1</t>
  </si>
  <si>
    <t>FH Promise Program</t>
  </si>
  <si>
    <t>FPB2</t>
  </si>
  <si>
    <t>FCALB</t>
  </si>
  <si>
    <t>FCALC</t>
  </si>
  <si>
    <t>FEOPS</t>
  </si>
  <si>
    <t>FEOPSA</t>
  </si>
  <si>
    <t>EOPS App/Orientation Fees (I)</t>
  </si>
  <si>
    <t>FEOPSV</t>
  </si>
  <si>
    <t>EOPS Book Voucher</t>
  </si>
  <si>
    <t>FCARE</t>
  </si>
  <si>
    <t>CARE Program Grant</t>
  </si>
  <si>
    <t>FCARM</t>
  </si>
  <si>
    <t>CARE Meal/Gas Assistance (D)</t>
  </si>
  <si>
    <t>FCHAFE</t>
  </si>
  <si>
    <t>FCALA</t>
  </si>
  <si>
    <t>FFTSG</t>
  </si>
  <si>
    <t>FT Student Success Grant</t>
  </si>
  <si>
    <t>FSSCG</t>
  </si>
  <si>
    <t>St Success Completion Grant</t>
  </si>
  <si>
    <t>SF2480</t>
  </si>
  <si>
    <t>CA Disaster Relief-AB540</t>
  </si>
  <si>
    <t>SF2470</t>
  </si>
  <si>
    <t>CARES Act Grant</t>
  </si>
  <si>
    <t>SF2483</t>
  </si>
  <si>
    <t>CARES II Grant</t>
  </si>
  <si>
    <t>SF2485</t>
  </si>
  <si>
    <t>CARES Act Grant - Inst</t>
  </si>
  <si>
    <t>SF2490</t>
  </si>
  <si>
    <t>CARES III Grant</t>
  </si>
  <si>
    <t>FPELL</t>
  </si>
  <si>
    <t>FSEOG</t>
  </si>
  <si>
    <t>SF1044</t>
  </si>
  <si>
    <t>Foothill Emerg Cont Fund</t>
  </si>
  <si>
    <t>SF2243</t>
  </si>
  <si>
    <t>FH Mellon Scholars</t>
  </si>
  <si>
    <t>SF2471</t>
  </si>
  <si>
    <t>Foothill Cares Initiative</t>
  </si>
  <si>
    <t>FAMERI</t>
  </si>
  <si>
    <t>SF2481</t>
  </si>
  <si>
    <t>FH Cares - Lottery allocation</t>
  </si>
  <si>
    <t>FPROMB</t>
  </si>
  <si>
    <t>Foothill Prom Prog Book Vouch</t>
  </si>
  <si>
    <t>FALT</t>
  </si>
  <si>
    <t>FDIRLS</t>
  </si>
  <si>
    <t>FDIRLU</t>
  </si>
  <si>
    <t>SF2200</t>
  </si>
  <si>
    <t>SF1018</t>
  </si>
  <si>
    <t>Chancellor's Scholarship</t>
  </si>
  <si>
    <t>SF1043</t>
  </si>
  <si>
    <t>Samaduroff Contingency Fund</t>
  </si>
  <si>
    <t>SF2005</t>
  </si>
  <si>
    <t>Kaider Foundation Scholarship</t>
  </si>
  <si>
    <t>SF2114</t>
  </si>
  <si>
    <t>Gavin Transfer Scholarship</t>
  </si>
  <si>
    <t>SF2117</t>
  </si>
  <si>
    <t>Connie Niles-George Memorial</t>
  </si>
  <si>
    <t>SF2127</t>
  </si>
  <si>
    <t>Tomoe Tana Scholarship</t>
  </si>
  <si>
    <t>SF2130</t>
  </si>
  <si>
    <t>Sanford Harris Drama SCH</t>
  </si>
  <si>
    <t>SF2131</t>
  </si>
  <si>
    <t>Academic Senate Scholarship</t>
  </si>
  <si>
    <t>SF2138</t>
  </si>
  <si>
    <t>Fine Arts Division Awards</t>
  </si>
  <si>
    <t>SF2139</t>
  </si>
  <si>
    <t>Rick Montgomery Memorial</t>
  </si>
  <si>
    <t>SF2141</t>
  </si>
  <si>
    <t>Ann Davis Memorial Schola</t>
  </si>
  <si>
    <t>SF2148</t>
  </si>
  <si>
    <t>Business Division Award</t>
  </si>
  <si>
    <t>SF2151</t>
  </si>
  <si>
    <t>Presidents Awards</t>
  </si>
  <si>
    <t>SF2152</t>
  </si>
  <si>
    <t>Honors Scholarship</t>
  </si>
  <si>
    <t>SF2157</t>
  </si>
  <si>
    <t>SJ Mercury News Wish Book Sch</t>
  </si>
  <si>
    <t>SF2163</t>
  </si>
  <si>
    <t>APAN Scholarship</t>
  </si>
  <si>
    <t>SF2166</t>
  </si>
  <si>
    <t>Schoettler Scholarship</t>
  </si>
  <si>
    <t>SF2167</t>
  </si>
  <si>
    <t>Schoettler Cont Fund</t>
  </si>
  <si>
    <t>SF2168</t>
  </si>
  <si>
    <t>Adm Management Ass Scholar</t>
  </si>
  <si>
    <t>SF2169</t>
  </si>
  <si>
    <t>SF2171</t>
  </si>
  <si>
    <t>Judson Allen Memorial Photo</t>
  </si>
  <si>
    <t>SF2175</t>
  </si>
  <si>
    <t>Garden Club of Los Altos</t>
  </si>
  <si>
    <t>SF2181</t>
  </si>
  <si>
    <t>Shawn A. Gates Memorial Sch</t>
  </si>
  <si>
    <t>SF2182</t>
  </si>
  <si>
    <t>H. Bundgaard Memorial Sch</t>
  </si>
  <si>
    <t>SF2187</t>
  </si>
  <si>
    <t>Doorway to Success Scholarship</t>
  </si>
  <si>
    <t>SF2190</t>
  </si>
  <si>
    <t>CIO Comm Practices Scholarship</t>
  </si>
  <si>
    <t>SF2193</t>
  </si>
  <si>
    <t>SF2194</t>
  </si>
  <si>
    <t>Nickolas Krea Memorial Scholar</t>
  </si>
  <si>
    <t>SF2195</t>
  </si>
  <si>
    <t>Foothill Commission Scholar</t>
  </si>
  <si>
    <t>SF2196</t>
  </si>
  <si>
    <t>OLA Scholarship</t>
  </si>
  <si>
    <t>SF2198</t>
  </si>
  <si>
    <t>FH Classified Staff Scholarshi</t>
  </si>
  <si>
    <t>SF2199</t>
  </si>
  <si>
    <t>Vice Chancellor Scholarship</t>
  </si>
  <si>
    <t>SF2201</t>
  </si>
  <si>
    <t>SF2203</t>
  </si>
  <si>
    <t>ACAD ACHIEVEMENT SCHOL (P)</t>
  </si>
  <si>
    <t>SF2204</t>
  </si>
  <si>
    <t>ACAD-CREAT/FINE ARTS SCHOL (P)</t>
  </si>
  <si>
    <t>SF2205</t>
  </si>
  <si>
    <t>ACAD-BUS/COMP SCI SCHOL (P)</t>
  </si>
  <si>
    <t>SF2206</t>
  </si>
  <si>
    <t>ACAD-PSME SCHOLARSHIP (P)</t>
  </si>
  <si>
    <t>SF2207</t>
  </si>
  <si>
    <t>ACAD-BIO SCI/HEALTH SCHOL (P)</t>
  </si>
  <si>
    <t>SF2208</t>
  </si>
  <si>
    <t>ACAD-LANGUAGE ARTS SCHOL (P)</t>
  </si>
  <si>
    <t>SF2211</t>
  </si>
  <si>
    <t>ACAD-WORKFRCE/CAREER SCHOL (P)</t>
  </si>
  <si>
    <t>SF2213</t>
  </si>
  <si>
    <t>GREAT PERSEVERANCE SCHOL (P)</t>
  </si>
  <si>
    <t>SF2214</t>
  </si>
  <si>
    <t>TRANSFER SCHOLARSHIP (P)</t>
  </si>
  <si>
    <t>SF2215</t>
  </si>
  <si>
    <t>Penny Patz Celebration of Life</t>
  </si>
  <si>
    <t>SF2218</t>
  </si>
  <si>
    <t>Rando Family Schol (EOPS)</t>
  </si>
  <si>
    <t>SF2220</t>
  </si>
  <si>
    <t>AWIS Scholarship</t>
  </si>
  <si>
    <t>SF2221</t>
  </si>
  <si>
    <t>Angel Sierra Memorial Schp</t>
  </si>
  <si>
    <t>SF2223</t>
  </si>
  <si>
    <t>Shirley Ledterman Art Schp</t>
  </si>
  <si>
    <t>SF2226</t>
  </si>
  <si>
    <t>Jeannie Seelbach Memorial Schp</t>
  </si>
  <si>
    <t>SF2236</t>
  </si>
  <si>
    <t>Central Services Scholarship</t>
  </si>
  <si>
    <t>SF2238</t>
  </si>
  <si>
    <t>SF2239</t>
  </si>
  <si>
    <t>Friends of American Veterans</t>
  </si>
  <si>
    <t>SF2445</t>
  </si>
  <si>
    <t>PTT Peer Mentor Scholarship</t>
  </si>
  <si>
    <t>SF2446</t>
  </si>
  <si>
    <t>ASFC Officer Scholarship</t>
  </si>
  <si>
    <t>SF2452</t>
  </si>
  <si>
    <t>FH-University Pathway Schol.</t>
  </si>
  <si>
    <t>SF2453</t>
  </si>
  <si>
    <t>FH Vet Housing Assistance</t>
  </si>
  <si>
    <t>SF2455</t>
  </si>
  <si>
    <t>FH-Donald M. Hewitt Schol.</t>
  </si>
  <si>
    <t>SF2456</t>
  </si>
  <si>
    <t>Galin Family Math Scholarship</t>
  </si>
  <si>
    <t>SF2457</t>
  </si>
  <si>
    <t>SF2458</t>
  </si>
  <si>
    <t>Service Leadership Award</t>
  </si>
  <si>
    <t>SF2460</t>
  </si>
  <si>
    <t>Cutler Myo Min Family Schol.</t>
  </si>
  <si>
    <t>SF2461</t>
  </si>
  <si>
    <t>Yelena Chianurov Scholarship</t>
  </si>
  <si>
    <t>SF2462</t>
  </si>
  <si>
    <t>Marisol Lopez Scholarship</t>
  </si>
  <si>
    <t>SF2463</t>
  </si>
  <si>
    <t>Deborah M. Dexter Scholarship</t>
  </si>
  <si>
    <t>SF2466</t>
  </si>
  <si>
    <t>SF2467</t>
  </si>
  <si>
    <t>Kathy Adams Family Award</t>
  </si>
  <si>
    <t>SF2472</t>
  </si>
  <si>
    <t>Juan &amp; Carmen Miner Family Sch</t>
  </si>
  <si>
    <t>SF2473</t>
  </si>
  <si>
    <t>Intl. Schol for STEM Majors</t>
  </si>
  <si>
    <t>SF2474</t>
  </si>
  <si>
    <t>Nancy Shrier Award</t>
  </si>
  <si>
    <t>SF2475</t>
  </si>
  <si>
    <t>Whitten Language Arts Award</t>
  </si>
  <si>
    <t>SF2476</t>
  </si>
  <si>
    <t>John Thacker Award</t>
  </si>
  <si>
    <t>SF2478</t>
  </si>
  <si>
    <t>Mayhood &amp; Sunset Rotary Schol</t>
  </si>
  <si>
    <t>SF2479</t>
  </si>
  <si>
    <t>Yasukawa Workforce Schol.</t>
  </si>
  <si>
    <t>SF2482</t>
  </si>
  <si>
    <t>Foothill Karen Druker Schol</t>
  </si>
  <si>
    <t>SF2487</t>
  </si>
  <si>
    <t>Dr. Konnilyn Feig Memorial</t>
  </si>
  <si>
    <t>SF2492</t>
  </si>
  <si>
    <t>FH  SLI Internship</t>
  </si>
  <si>
    <t>SF2493</t>
  </si>
  <si>
    <t>FH Lani Ritchey Memorial Schol</t>
  </si>
  <si>
    <t>SF2494</t>
  </si>
  <si>
    <t>FH Nannies &amp; Families Schol</t>
  </si>
  <si>
    <t>SF2495</t>
  </si>
  <si>
    <t>Peter Mills Great Perseverance</t>
  </si>
  <si>
    <t>SF2496</t>
  </si>
  <si>
    <t>FH Norma First Gen Schol</t>
  </si>
  <si>
    <t>SF2497</t>
  </si>
  <si>
    <t>FH AAN Scholarship</t>
  </si>
  <si>
    <t>SF2111</t>
  </si>
  <si>
    <t>FHDA Retirees Association Schp</t>
  </si>
  <si>
    <t>SF2228</t>
  </si>
  <si>
    <t>Susan Bouchez Memorial</t>
  </si>
  <si>
    <t>SF2229</t>
  </si>
  <si>
    <t>Lillian Chuck Scholarship</t>
  </si>
  <si>
    <t>SF2230</t>
  </si>
  <si>
    <t>Prip Memorial-Merit</t>
  </si>
  <si>
    <t>SF2231</t>
  </si>
  <si>
    <t>Prip Memorial-Ostacle</t>
  </si>
  <si>
    <t>SF2232</t>
  </si>
  <si>
    <t>Science Learning Institute</t>
  </si>
  <si>
    <t>SF2233</t>
  </si>
  <si>
    <t>Jason Whitten Memorial</t>
  </si>
  <si>
    <t>SF2242</t>
  </si>
  <si>
    <t>Child Dev Consort Grant</t>
  </si>
  <si>
    <t>SF3001</t>
  </si>
  <si>
    <t>Outside Agency Scholarships</t>
  </si>
  <si>
    <t>SF3100</t>
  </si>
  <si>
    <t>El Camino Hospital Auxiliary</t>
  </si>
  <si>
    <t>SF3103</t>
  </si>
  <si>
    <t>Kiwanis Club of Los Altos</t>
  </si>
  <si>
    <t>SF3106</t>
  </si>
  <si>
    <t>Palo Alto Rotary</t>
  </si>
  <si>
    <t>SF3109</t>
  </si>
  <si>
    <t>Silicon Valley Foundation</t>
  </si>
  <si>
    <t>SF3116</t>
  </si>
  <si>
    <t>Menlo Park Rotary Club Scholar</t>
  </si>
  <si>
    <t>SF3120</t>
  </si>
  <si>
    <t>Dudley Vehmeyer Brown Sch AG</t>
  </si>
  <si>
    <t>SF3121</t>
  </si>
  <si>
    <t>Kiwanis Club of Mt. View Schol</t>
  </si>
  <si>
    <t>123010</t>
  </si>
  <si>
    <t>Federal Work Study FH</t>
  </si>
  <si>
    <t xml:space="preserve">The following list includes awards not included in the preliminary figures for the reporting academic year. If you believe the award should have been included (students received funds for the award during the year), please check the FHDA Detail Code to MIS FA crosswalk to make sure the information in this table is correct (detail codes and amount to be reported, offered or paid). Be aware that, excluding tuition fee waivers, all awards must be on either the schedule (offered amount to be reported) or disbursement awards tables/tabs for financial aid data in Banner.  </t>
  </si>
  <si>
    <t>SF2164</t>
  </si>
  <si>
    <t>Woo Family Scholarship</t>
  </si>
  <si>
    <t>Date: Dec 10, 2022</t>
  </si>
  <si>
    <t>FBAA</t>
  </si>
  <si>
    <t>FH  BOG A (Tanf)</t>
  </si>
  <si>
    <t>FBAV</t>
  </si>
  <si>
    <t>FH BOG A - Veterans</t>
  </si>
  <si>
    <t>FOAV</t>
  </si>
  <si>
    <t>FH OEI CCPG A (Veterans)</t>
  </si>
  <si>
    <t>GZ</t>
  </si>
  <si>
    <t>Golden State Education and Training Grant Program (GSETGP) Grant</t>
  </si>
  <si>
    <t>FGLDST</t>
  </si>
  <si>
    <t>Golden State Grant</t>
  </si>
  <si>
    <t>Fee Waiver – Dependent of deceased licensed physician or nurse due to COVID-19 and employed by the State</t>
  </si>
  <si>
    <t>SF21_Award_Type</t>
  </si>
  <si>
    <t>HEADCOUNT</t>
  </si>
  <si>
    <t>TOT_AMOUNT</t>
  </si>
  <si>
    <t>Federal Work Study (FWS) (Federal share)</t>
  </si>
  <si>
    <t>Rejected from MIS submission</t>
  </si>
  <si>
    <t>4 students missing dependency status or parent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</si>
</sst>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0\)"/>
    <numFmt numFmtId="167" formatCode="0.0%"/>
    <numFmt numFmtId="168" formatCode="_(* #,##0.0_);_(* \(#,##0.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color rgb="FFFF0000"/>
      <name val="Calibri"/>
      <family val="2"/>
      <scheme val="minor"/>
    </font>
    <font>
      <b/>
      <sz val="11"/>
      <color rgb="FF000000"/>
      <name val="Arial"/>
      <family val="2"/>
    </font>
    <font>
      <sz val="11"/>
      <color rgb="FF000000"/>
      <name val="Arial"/>
      <family val="2"/>
    </font>
  </fonts>
  <fills count="9">
    <fill>
      <patternFill patternType="none"/>
    </fill>
    <fill>
      <patternFill patternType="gray125"/>
    </fill>
    <fill>
      <patternFill patternType="solid">
        <fgColor theme="8" tint="0.59999389629810485"/>
        <bgColor indexed="64"/>
      </patternFill>
    </fill>
    <fill>
      <patternFill patternType="solid">
        <fgColor theme="6" tint="0.79998168889431442"/>
        <bgColor indexed="64"/>
      </patternFill>
    </fill>
    <fill>
      <patternFill patternType="solid">
        <fgColor theme="6" tint="0.79998168889431442"/>
        <bgColor indexed="65"/>
      </patternFill>
    </fill>
    <fill>
      <patternFill patternType="solid">
        <fgColor theme="7" tint="0.79998168889431442"/>
        <bgColor indexed="65"/>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right/>
      <top/>
      <bottom style="thin">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cellStyleXfs>
  <cellXfs count="90">
    <xf numFmtId="0" fontId="0" fillId="0" borderId="0" xfId="0"/>
    <xf numFmtId="164" fontId="0" fillId="0" borderId="0" xfId="1" applyNumberFormat="1" applyFont="1"/>
    <xf numFmtId="164" fontId="0" fillId="0" borderId="0" xfId="0" applyNumberFormat="1"/>
    <xf numFmtId="9" fontId="0" fillId="0" borderId="0" xfId="3" applyFont="1"/>
    <xf numFmtId="0" fontId="2" fillId="0" borderId="0" xfId="0" applyFont="1"/>
    <xf numFmtId="165" fontId="0" fillId="0" borderId="0" xfId="2" applyNumberFormat="1" applyFont="1"/>
    <xf numFmtId="165" fontId="0" fillId="0" borderId="0" xfId="0" applyNumberFormat="1"/>
    <xf numFmtId="0" fontId="2" fillId="0" borderId="0" xfId="0" applyFont="1" applyFill="1" applyAlignment="1">
      <alignment horizontal="center" wrapText="1"/>
    </xf>
    <xf numFmtId="0" fontId="0" fillId="0" borderId="0" xfId="0" applyAlignment="1">
      <alignment wrapText="1"/>
    </xf>
    <xf numFmtId="0" fontId="2" fillId="0" borderId="1" xfId="0" applyFont="1" applyBorder="1"/>
    <xf numFmtId="0" fontId="2" fillId="0" borderId="1" xfId="0" applyFont="1" applyBorder="1" applyAlignment="1">
      <alignment horizontal="center" vertical="center"/>
    </xf>
    <xf numFmtId="166" fontId="2" fillId="0" borderId="1" xfId="1" applyNumberFormat="1" applyFont="1" applyBorder="1" applyAlignment="1">
      <alignment horizontal="center" vertical="center"/>
    </xf>
    <xf numFmtId="15" fontId="2" fillId="0" borderId="1" xfId="0" applyNumberFormat="1" applyFont="1" applyBorder="1" applyAlignment="1">
      <alignment horizontal="center" vertical="center"/>
    </xf>
    <xf numFmtId="0" fontId="2" fillId="0" borderId="1" xfId="0" applyFont="1" applyFill="1" applyBorder="1" applyAlignment="1">
      <alignment wrapText="1"/>
    </xf>
    <xf numFmtId="0" fontId="0" fillId="0" borderId="0" xfId="0" applyFill="1"/>
    <xf numFmtId="49" fontId="2" fillId="0" borderId="1" xfId="0" applyNumberFormat="1" applyFont="1" applyBorder="1" applyAlignment="1">
      <alignment wrapText="1"/>
    </xf>
    <xf numFmtId="0" fontId="2" fillId="0" borderId="1" xfId="0" applyFont="1" applyBorder="1" applyAlignment="1">
      <alignment horizontal="center" wrapText="1"/>
    </xf>
    <xf numFmtId="49" fontId="2" fillId="0" borderId="1" xfId="1" applyNumberFormat="1" applyFont="1" applyBorder="1" applyAlignment="1">
      <alignment horizontal="center" wrapText="1"/>
    </xf>
    <xf numFmtId="166" fontId="2" fillId="0" borderId="1" xfId="1" applyNumberFormat="1" applyFont="1" applyBorder="1" applyAlignment="1">
      <alignment horizontal="center"/>
    </xf>
    <xf numFmtId="0" fontId="2" fillId="2" borderId="0" xfId="0" applyFont="1" applyFill="1"/>
    <xf numFmtId="0" fontId="2" fillId="0" borderId="0" xfId="0" applyFont="1" applyFill="1" applyAlignment="1"/>
    <xf numFmtId="3" fontId="0" fillId="0" borderId="0" xfId="0" applyNumberFormat="1"/>
    <xf numFmtId="49" fontId="3" fillId="0" borderId="1" xfId="0" applyNumberFormat="1" applyFont="1" applyBorder="1" applyAlignment="1">
      <alignment wrapText="1"/>
    </xf>
    <xf numFmtId="49" fontId="3" fillId="0" borderId="1" xfId="1" applyNumberFormat="1" applyFont="1" applyBorder="1" applyAlignment="1">
      <alignment horizontal="center" wrapText="1"/>
    </xf>
    <xf numFmtId="3" fontId="0" fillId="0" borderId="0" xfId="0" applyNumberFormat="1" applyFill="1"/>
    <xf numFmtId="4" fontId="0" fillId="0" borderId="0" xfId="0" applyNumberFormat="1"/>
    <xf numFmtId="49" fontId="0" fillId="0" borderId="0" xfId="0" applyNumberFormat="1"/>
    <xf numFmtId="0" fontId="0" fillId="2" borderId="0" xfId="0" applyFill="1"/>
    <xf numFmtId="49" fontId="2" fillId="2" borderId="0" xfId="0" applyNumberFormat="1" applyFont="1" applyFill="1"/>
    <xf numFmtId="0" fontId="0" fillId="0" borderId="0" xfId="0" applyAlignment="1">
      <alignment horizontal="left" vertical="center" wrapText="1"/>
    </xf>
    <xf numFmtId="0" fontId="2" fillId="0" borderId="0" xfId="0" applyFont="1" applyFill="1"/>
    <xf numFmtId="3" fontId="2" fillId="0" borderId="0" xfId="0" applyNumberFormat="1" applyFont="1" applyFill="1"/>
    <xf numFmtId="164" fontId="2" fillId="0" borderId="0" xfId="1" applyNumberFormat="1" applyFont="1"/>
    <xf numFmtId="0" fontId="2" fillId="0" borderId="1" xfId="0" applyFont="1" applyFill="1" applyBorder="1" applyAlignment="1">
      <alignment horizontal="left" wrapText="1"/>
    </xf>
    <xf numFmtId="164" fontId="2" fillId="0" borderId="0" xfId="0" applyNumberFormat="1" applyFont="1" applyBorder="1" applyAlignment="1">
      <alignment horizontal="center" vertical="center"/>
    </xf>
    <xf numFmtId="164" fontId="0" fillId="0" borderId="0" xfId="0" applyNumberFormat="1" applyFont="1" applyBorder="1" applyAlignment="1">
      <alignment horizontal="center" vertical="center"/>
    </xf>
    <xf numFmtId="167" fontId="2" fillId="0" borderId="0" xfId="3" applyNumberFormat="1" applyFont="1" applyBorder="1" applyAlignment="1">
      <alignment horizontal="right" vertical="center"/>
    </xf>
    <xf numFmtId="167" fontId="1" fillId="0" borderId="0" xfId="3" applyNumberFormat="1" applyFont="1" applyBorder="1" applyAlignment="1">
      <alignment horizontal="right" vertical="center"/>
    </xf>
    <xf numFmtId="0" fontId="0" fillId="7" borderId="0" xfId="0" applyFill="1"/>
    <xf numFmtId="3" fontId="0" fillId="7" borderId="0" xfId="0" applyNumberFormat="1" applyFill="1"/>
    <xf numFmtId="164" fontId="0" fillId="7" borderId="0" xfId="1" applyNumberFormat="1" applyFont="1" applyFill="1"/>
    <xf numFmtId="164" fontId="0" fillId="7" borderId="0" xfId="0" applyNumberFormat="1" applyFont="1" applyFill="1" applyBorder="1" applyAlignment="1">
      <alignment horizontal="center" vertical="center"/>
    </xf>
    <xf numFmtId="167" fontId="1" fillId="7" borderId="0" xfId="3" applyNumberFormat="1" applyFont="1" applyFill="1" applyBorder="1" applyAlignment="1">
      <alignment horizontal="right" vertical="center"/>
    </xf>
    <xf numFmtId="164" fontId="2" fillId="0" borderId="0" xfId="1" applyNumberFormat="1" applyFont="1" applyFill="1"/>
    <xf numFmtId="164" fontId="2" fillId="0" borderId="0" xfId="0" applyNumberFormat="1" applyFont="1" applyFill="1" applyBorder="1" applyAlignment="1">
      <alignment horizontal="center" vertical="center"/>
    </xf>
    <xf numFmtId="167" fontId="2" fillId="0" borderId="0" xfId="3" applyNumberFormat="1" applyFont="1" applyFill="1" applyBorder="1" applyAlignment="1">
      <alignment horizontal="right" vertical="center"/>
    </xf>
    <xf numFmtId="0" fontId="2" fillId="3" borderId="0" xfId="0" applyFont="1" applyFill="1"/>
    <xf numFmtId="0" fontId="0" fillId="3" borderId="0" xfId="0" applyFill="1"/>
    <xf numFmtId="49" fontId="0" fillId="7" borderId="0" xfId="0" applyNumberFormat="1" applyFill="1"/>
    <xf numFmtId="9" fontId="0" fillId="7" borderId="0" xfId="3" applyFont="1" applyFill="1"/>
    <xf numFmtId="165" fontId="0" fillId="7" borderId="0" xfId="2" applyNumberFormat="1" applyFont="1" applyFill="1"/>
    <xf numFmtId="165" fontId="2" fillId="0" borderId="0" xfId="2" applyNumberFormat="1" applyFont="1"/>
    <xf numFmtId="49" fontId="2" fillId="3" borderId="0" xfId="0" applyNumberFormat="1" applyFont="1" applyFill="1" applyBorder="1"/>
    <xf numFmtId="9" fontId="2" fillId="0" borderId="0" xfId="3" applyFont="1"/>
    <xf numFmtId="164" fontId="0" fillId="8" borderId="0" xfId="1" applyNumberFormat="1" applyFont="1" applyFill="1"/>
    <xf numFmtId="165" fontId="2" fillId="0" borderId="0" xfId="0" applyNumberFormat="1" applyFont="1"/>
    <xf numFmtId="164" fontId="0" fillId="0" borderId="0" xfId="1" applyNumberFormat="1" applyFont="1" applyFill="1"/>
    <xf numFmtId="0" fontId="0" fillId="0" borderId="0" xfId="0" applyFont="1"/>
    <xf numFmtId="164" fontId="1" fillId="0" borderId="0" xfId="1" applyNumberFormat="1" applyFont="1"/>
    <xf numFmtId="9" fontId="1" fillId="0" borderId="0" xfId="3" applyFont="1"/>
    <xf numFmtId="165" fontId="0" fillId="0" borderId="0" xfId="0" applyNumberFormat="1" applyFont="1"/>
    <xf numFmtId="165" fontId="2" fillId="7" borderId="0" xfId="2" applyNumberFormat="1" applyFont="1" applyFill="1"/>
    <xf numFmtId="9" fontId="2" fillId="7" borderId="0" xfId="3" applyFont="1" applyFill="1"/>
    <xf numFmtId="0" fontId="0" fillId="7" borderId="0" xfId="0" applyFont="1" applyFill="1"/>
    <xf numFmtId="164" fontId="1" fillId="7" borderId="0" xfId="1" applyNumberFormat="1" applyFont="1" applyFill="1"/>
    <xf numFmtId="9" fontId="1" fillId="7" borderId="0" xfId="3" applyFont="1" applyFill="1"/>
    <xf numFmtId="165" fontId="0" fillId="7" borderId="0" xfId="0" applyNumberFormat="1" applyFont="1" applyFill="1"/>
    <xf numFmtId="165" fontId="1" fillId="7" borderId="0" xfId="2" applyNumberFormat="1" applyFont="1" applyFill="1"/>
    <xf numFmtId="0" fontId="4" fillId="0" borderId="0" xfId="0" applyFont="1"/>
    <xf numFmtId="49" fontId="4" fillId="0" borderId="0" xfId="0" applyNumberFormat="1" applyFont="1"/>
    <xf numFmtId="164" fontId="4" fillId="0" borderId="0" xfId="1" applyNumberFormat="1" applyFont="1"/>
    <xf numFmtId="9" fontId="4" fillId="0" borderId="0" xfId="3" applyFont="1"/>
    <xf numFmtId="165" fontId="4" fillId="0" borderId="0" xfId="2" applyNumberFormat="1" applyFont="1"/>
    <xf numFmtId="9" fontId="2" fillId="0" borderId="0" xfId="3" applyFont="1" applyFill="1"/>
    <xf numFmtId="165" fontId="2" fillId="0" borderId="0" xfId="0" applyNumberFormat="1" applyFont="1" applyFill="1"/>
    <xf numFmtId="165" fontId="2" fillId="0" borderId="0" xfId="2" applyNumberFormat="1" applyFont="1" applyFill="1"/>
    <xf numFmtId="0" fontId="6" fillId="0" borderId="0" xfId="0" applyFont="1" applyAlignment="1">
      <alignment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6" fillId="0" borderId="4" xfId="0" applyFont="1" applyBorder="1" applyAlignment="1">
      <alignment vertical="top" wrapText="1"/>
    </xf>
    <xf numFmtId="168" fontId="6" fillId="0" borderId="0" xfId="1" applyNumberFormat="1" applyFont="1" applyAlignment="1">
      <alignment vertical="top" wrapText="1"/>
    </xf>
    <xf numFmtId="165" fontId="6" fillId="0" borderId="0" xfId="2" applyNumberFormat="1" applyFont="1" applyAlignment="1">
      <alignment vertical="top" wrapText="1"/>
    </xf>
    <xf numFmtId="0" fontId="2" fillId="4" borderId="0" xfId="4" applyFont="1" applyAlignment="1">
      <alignment horizontal="center"/>
    </xf>
    <xf numFmtId="0" fontId="2" fillId="5" borderId="0" xfId="5" applyFont="1" applyAlignment="1">
      <alignment horizontal="center"/>
    </xf>
    <xf numFmtId="0" fontId="2" fillId="4" borderId="1" xfId="4" applyFont="1" applyBorder="1" applyAlignment="1">
      <alignment horizontal="center" wrapText="1"/>
    </xf>
    <xf numFmtId="0" fontId="2" fillId="5" borderId="1" xfId="5" applyFont="1" applyBorder="1" applyAlignment="1">
      <alignment horizontal="center" wrapText="1"/>
    </xf>
    <xf numFmtId="0" fontId="0" fillId="0" borderId="0" xfId="0" applyAlignment="1">
      <alignment horizontal="left" wrapText="1"/>
    </xf>
    <xf numFmtId="0" fontId="2" fillId="6" borderId="0" xfId="0" applyFont="1" applyFill="1" applyAlignment="1">
      <alignment horizontal="center"/>
    </xf>
    <xf numFmtId="0" fontId="2" fillId="3" borderId="0" xfId="0" applyFont="1" applyFill="1" applyAlignment="1">
      <alignment horizontal="center"/>
    </xf>
    <xf numFmtId="0" fontId="0" fillId="0" borderId="0" xfId="0" applyAlignment="1">
      <alignment horizontal="left" vertical="center" wrapText="1"/>
    </xf>
  </cellXfs>
  <cellStyles count="6">
    <cellStyle name="20% - Accent3" xfId="4" builtinId="38"/>
    <cellStyle name="20% - Accent4" xfId="5" builtinId="42"/>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sheetPr>
  <dimension ref="A2:Q45"/>
  <sheetViews>
    <sheetView tabSelected="1" workbookViewId="0">
      <selection activeCell="R23" sqref="R23"/>
    </sheetView>
  </sheetViews>
  <sheetFormatPr defaultRowHeight="14.5" x14ac:dyDescent="0.35"/>
  <cols>
    <col min="1" max="1" width="14.1796875" customWidth="1"/>
    <col min="2" max="2" width="26.81640625" customWidth="1"/>
    <col min="3" max="3" width="15.7265625" customWidth="1"/>
    <col min="4" max="4" width="11.54296875" customWidth="1"/>
    <col min="5" max="5" width="13.7265625" customWidth="1"/>
    <col min="6" max="6" width="11.1796875" customWidth="1"/>
    <col min="7" max="9" width="12.453125" customWidth="1"/>
    <col min="10" max="10" width="11.453125" customWidth="1"/>
    <col min="11" max="11" width="15.26953125" bestFit="1" customWidth="1"/>
    <col min="13" max="14" width="13.26953125" bestFit="1" customWidth="1"/>
    <col min="15" max="15" width="10.54296875" bestFit="1" customWidth="1"/>
    <col min="16" max="17" width="14.26953125" bestFit="1" customWidth="1"/>
  </cols>
  <sheetData>
    <row r="2" spans="1:12" x14ac:dyDescent="0.35">
      <c r="A2" s="30" t="s">
        <v>174</v>
      </c>
      <c r="B2" s="30"/>
      <c r="C2" s="30"/>
      <c r="D2" s="30"/>
    </row>
    <row r="3" spans="1:12" x14ac:dyDescent="0.35">
      <c r="I3" s="21"/>
      <c r="J3" s="21"/>
    </row>
    <row r="4" spans="1:12" x14ac:dyDescent="0.35">
      <c r="A4" s="4" t="s">
        <v>85</v>
      </c>
      <c r="B4" s="4"/>
      <c r="I4" s="21"/>
      <c r="K4" s="5"/>
    </row>
    <row r="5" spans="1:12" x14ac:dyDescent="0.35">
      <c r="A5" s="4" t="s">
        <v>94</v>
      </c>
      <c r="B5" s="4"/>
      <c r="I5" s="21"/>
      <c r="K5" s="5"/>
      <c r="L5" s="21"/>
    </row>
    <row r="6" spans="1:12" x14ac:dyDescent="0.35">
      <c r="A6" s="13"/>
      <c r="B6" s="33"/>
      <c r="C6" s="84" t="s">
        <v>3</v>
      </c>
      <c r="D6" s="84"/>
      <c r="E6" s="85" t="s">
        <v>95</v>
      </c>
      <c r="F6" s="85"/>
      <c r="G6" s="7"/>
      <c r="J6" s="14"/>
      <c r="K6" s="24"/>
      <c r="L6" s="21"/>
    </row>
    <row r="7" spans="1:12" x14ac:dyDescent="0.35">
      <c r="A7" s="9" t="s">
        <v>16</v>
      </c>
      <c r="B7" s="9" t="s">
        <v>87</v>
      </c>
      <c r="C7" s="11" t="s">
        <v>111</v>
      </c>
      <c r="D7" s="11" t="s">
        <v>173</v>
      </c>
      <c r="E7" s="12" t="s">
        <v>14</v>
      </c>
      <c r="F7" s="10" t="s">
        <v>15</v>
      </c>
      <c r="J7" s="14"/>
      <c r="K7" s="24"/>
      <c r="L7" s="21"/>
    </row>
    <row r="8" spans="1:12" x14ac:dyDescent="0.35">
      <c r="A8" t="s">
        <v>0</v>
      </c>
      <c r="B8" s="24" t="s">
        <v>88</v>
      </c>
      <c r="C8" s="56">
        <v>29546</v>
      </c>
      <c r="D8" s="1">
        <v>26778</v>
      </c>
      <c r="E8" s="35">
        <f>D8-C8</f>
        <v>-2768</v>
      </c>
      <c r="F8" s="37">
        <f>E8/C8</f>
        <v>-9.368442428755161E-2</v>
      </c>
      <c r="J8" s="14"/>
      <c r="K8" s="24"/>
      <c r="L8" s="21"/>
    </row>
    <row r="9" spans="1:12" x14ac:dyDescent="0.35">
      <c r="A9" s="38"/>
      <c r="B9" s="39" t="s">
        <v>175</v>
      </c>
      <c r="C9" s="40">
        <v>86</v>
      </c>
      <c r="D9" s="40">
        <v>365</v>
      </c>
      <c r="E9" s="41">
        <f t="shared" ref="E9:E13" si="0">D9-C9</f>
        <v>279</v>
      </c>
      <c r="F9" s="42">
        <f t="shared" ref="F9:F13" si="1">E9/C9</f>
        <v>3.2441860465116279</v>
      </c>
      <c r="J9" s="14"/>
      <c r="K9" s="24"/>
      <c r="L9" s="21"/>
    </row>
    <row r="10" spans="1:12" x14ac:dyDescent="0.35">
      <c r="B10" s="31" t="s">
        <v>176</v>
      </c>
      <c r="C10" s="43">
        <v>29632</v>
      </c>
      <c r="D10" s="32">
        <v>27143</v>
      </c>
      <c r="E10" s="34">
        <f t="shared" si="0"/>
        <v>-2489</v>
      </c>
      <c r="F10" s="36">
        <f t="shared" si="1"/>
        <v>-8.3997030237580997E-2</v>
      </c>
      <c r="J10" s="14"/>
      <c r="K10" s="24"/>
      <c r="L10" s="21"/>
    </row>
    <row r="11" spans="1:12" x14ac:dyDescent="0.35">
      <c r="A11" s="38" t="s">
        <v>1</v>
      </c>
      <c r="B11" s="39" t="s">
        <v>88</v>
      </c>
      <c r="C11" s="40">
        <v>27755</v>
      </c>
      <c r="D11" s="40">
        <v>23191</v>
      </c>
      <c r="E11" s="41">
        <f t="shared" si="0"/>
        <v>-4564</v>
      </c>
      <c r="F11" s="42">
        <f t="shared" si="1"/>
        <v>-0.16443883984867591</v>
      </c>
      <c r="J11" s="24"/>
      <c r="K11" s="24"/>
      <c r="L11" s="21"/>
    </row>
    <row r="12" spans="1:12" x14ac:dyDescent="0.35">
      <c r="B12" s="24" t="s">
        <v>175</v>
      </c>
      <c r="C12" s="56">
        <v>1606</v>
      </c>
      <c r="D12" s="1">
        <v>1671</v>
      </c>
      <c r="E12" s="35">
        <f t="shared" si="0"/>
        <v>65</v>
      </c>
      <c r="F12" s="37">
        <f t="shared" si="1"/>
        <v>4.0473225404732256E-2</v>
      </c>
      <c r="J12" s="24"/>
      <c r="K12" s="24"/>
      <c r="L12" s="21"/>
    </row>
    <row r="13" spans="1:12" x14ac:dyDescent="0.35">
      <c r="A13" s="30"/>
      <c r="B13" s="31" t="s">
        <v>176</v>
      </c>
      <c r="C13" s="43">
        <v>29361</v>
      </c>
      <c r="D13" s="32">
        <v>24862</v>
      </c>
      <c r="E13" s="44">
        <f t="shared" si="0"/>
        <v>-4499</v>
      </c>
      <c r="F13" s="45">
        <f t="shared" si="1"/>
        <v>-0.15323047580123292</v>
      </c>
      <c r="J13" s="24"/>
      <c r="K13" s="24"/>
      <c r="L13" s="21"/>
    </row>
    <row r="14" spans="1:12" x14ac:dyDescent="0.35">
      <c r="C14" s="1"/>
      <c r="D14" s="1"/>
      <c r="E14" s="2"/>
      <c r="F14" s="3"/>
      <c r="K14" s="5"/>
    </row>
    <row r="15" spans="1:12" x14ac:dyDescent="0.35">
      <c r="A15" s="4" t="s">
        <v>4</v>
      </c>
      <c r="B15" s="4"/>
      <c r="K15" s="5"/>
    </row>
    <row r="16" spans="1:12" ht="60" customHeight="1" x14ac:dyDescent="0.35">
      <c r="A16" s="86" t="s">
        <v>177</v>
      </c>
      <c r="B16" s="86"/>
      <c r="C16" s="86"/>
      <c r="D16" s="86"/>
      <c r="E16" s="86"/>
      <c r="F16" s="86"/>
      <c r="K16" s="5"/>
    </row>
    <row r="17" spans="1:11" x14ac:dyDescent="0.35">
      <c r="A17" s="4" t="s">
        <v>445</v>
      </c>
      <c r="B17" s="4"/>
      <c r="K17" s="5"/>
    </row>
    <row r="18" spans="1:11" x14ac:dyDescent="0.35">
      <c r="C18" s="2"/>
      <c r="D18" s="2"/>
      <c r="K18" s="5"/>
    </row>
    <row r="19" spans="1:11" x14ac:dyDescent="0.35">
      <c r="C19" s="2"/>
      <c r="D19" s="2"/>
      <c r="K19" s="5"/>
    </row>
    <row r="20" spans="1:11" x14ac:dyDescent="0.35">
      <c r="A20" s="4" t="s">
        <v>86</v>
      </c>
      <c r="B20" s="4"/>
    </row>
    <row r="21" spans="1:11" x14ac:dyDescent="0.35">
      <c r="A21" s="4" t="s">
        <v>178</v>
      </c>
      <c r="B21" s="4"/>
    </row>
    <row r="22" spans="1:11" ht="15" customHeight="1" x14ac:dyDescent="0.35">
      <c r="A22" s="13"/>
      <c r="B22" s="33"/>
      <c r="C22" s="84" t="s">
        <v>3</v>
      </c>
      <c r="D22" s="84"/>
      <c r="E22" s="85" t="s">
        <v>95</v>
      </c>
      <c r="F22" s="85"/>
    </row>
    <row r="23" spans="1:11" x14ac:dyDescent="0.35">
      <c r="A23" s="9" t="s">
        <v>16</v>
      </c>
      <c r="B23" s="9" t="s">
        <v>87</v>
      </c>
      <c r="C23" s="11" t="s">
        <v>111</v>
      </c>
      <c r="D23" s="11" t="s">
        <v>173</v>
      </c>
      <c r="E23" s="12" t="s">
        <v>14</v>
      </c>
      <c r="F23" s="10" t="s">
        <v>15</v>
      </c>
    </row>
    <row r="24" spans="1:11" x14ac:dyDescent="0.35">
      <c r="A24" t="s">
        <v>179</v>
      </c>
      <c r="B24" t="s">
        <v>88</v>
      </c>
      <c r="C24" s="1">
        <v>54026</v>
      </c>
      <c r="D24" s="1">
        <v>47323</v>
      </c>
      <c r="E24" s="35">
        <f>D24-C24</f>
        <v>-6703</v>
      </c>
      <c r="F24" s="37">
        <f>E24/C24</f>
        <v>-0.12406989227409025</v>
      </c>
    </row>
    <row r="25" spans="1:11" x14ac:dyDescent="0.35">
      <c r="A25" s="38"/>
      <c r="B25" s="38" t="s">
        <v>175</v>
      </c>
      <c r="C25" s="40">
        <v>1678</v>
      </c>
      <c r="D25" s="40">
        <v>2003</v>
      </c>
      <c r="E25" s="41">
        <f t="shared" ref="E25:E26" si="2">D25-C25</f>
        <v>325</v>
      </c>
      <c r="F25" s="42">
        <f t="shared" ref="F25:F26" si="3">E25/C25</f>
        <v>0.1936829558998808</v>
      </c>
    </row>
    <row r="26" spans="1:11" x14ac:dyDescent="0.35">
      <c r="B26" s="4" t="s">
        <v>176</v>
      </c>
      <c r="C26" s="32">
        <v>55704</v>
      </c>
      <c r="D26" s="32">
        <v>49326</v>
      </c>
      <c r="E26" s="34">
        <f t="shared" si="2"/>
        <v>-6378</v>
      </c>
      <c r="F26" s="36">
        <f t="shared" si="3"/>
        <v>-0.11449806118052563</v>
      </c>
    </row>
    <row r="28" spans="1:11" x14ac:dyDescent="0.35">
      <c r="A28" s="4" t="s">
        <v>4</v>
      </c>
      <c r="B28" s="4"/>
    </row>
    <row r="29" spans="1:11" ht="60" customHeight="1" x14ac:dyDescent="0.35">
      <c r="A29" s="86" t="s">
        <v>177</v>
      </c>
      <c r="B29" s="86"/>
      <c r="C29" s="86"/>
      <c r="D29" s="86"/>
      <c r="E29" s="86"/>
      <c r="F29" s="86"/>
    </row>
    <row r="30" spans="1:11" x14ac:dyDescent="0.35">
      <c r="A30" s="4" t="s">
        <v>445</v>
      </c>
      <c r="B30" s="4"/>
      <c r="I30" s="2"/>
      <c r="K30" s="2"/>
    </row>
    <row r="33" spans="1:17" x14ac:dyDescent="0.35">
      <c r="C33" s="21"/>
      <c r="D33" s="21"/>
      <c r="E33" s="21"/>
      <c r="F33" s="21"/>
      <c r="G33" s="21"/>
    </row>
    <row r="34" spans="1:17" x14ac:dyDescent="0.35">
      <c r="A34" s="4" t="s">
        <v>90</v>
      </c>
      <c r="B34" s="4"/>
      <c r="N34" s="5"/>
      <c r="O34" s="1"/>
      <c r="P34" s="1"/>
      <c r="Q34" s="1"/>
    </row>
    <row r="35" spans="1:17" x14ac:dyDescent="0.35">
      <c r="A35" s="4" t="s">
        <v>184</v>
      </c>
      <c r="B35" s="4"/>
      <c r="N35" s="5"/>
      <c r="O35" s="1"/>
      <c r="P35" s="1"/>
      <c r="Q35" s="1"/>
    </row>
    <row r="36" spans="1:17" x14ac:dyDescent="0.35">
      <c r="C36" s="82" t="s">
        <v>20</v>
      </c>
      <c r="D36" s="82"/>
      <c r="E36" s="82"/>
      <c r="F36" s="82"/>
      <c r="G36" s="83" t="s">
        <v>22</v>
      </c>
      <c r="H36" s="83"/>
      <c r="I36" s="83"/>
      <c r="J36" s="83"/>
      <c r="O36" s="1"/>
      <c r="P36" s="1"/>
      <c r="Q36" s="1"/>
    </row>
    <row r="37" spans="1:17" ht="29" x14ac:dyDescent="0.35">
      <c r="A37" s="9" t="s">
        <v>89</v>
      </c>
      <c r="B37" s="9"/>
      <c r="C37" s="11" t="s">
        <v>111</v>
      </c>
      <c r="D37" s="11" t="s">
        <v>173</v>
      </c>
      <c r="E37" s="16" t="s">
        <v>13</v>
      </c>
      <c r="F37" s="16" t="s">
        <v>21</v>
      </c>
      <c r="G37" s="11" t="s">
        <v>111</v>
      </c>
      <c r="H37" s="11" t="s">
        <v>173</v>
      </c>
      <c r="I37" s="16" t="s">
        <v>13</v>
      </c>
      <c r="J37" s="16" t="s">
        <v>21</v>
      </c>
      <c r="O37" s="1"/>
      <c r="P37" s="1"/>
      <c r="Q37" s="1"/>
    </row>
    <row r="38" spans="1:17" x14ac:dyDescent="0.35">
      <c r="A38" t="s">
        <v>107</v>
      </c>
      <c r="C38" s="1">
        <v>5228</v>
      </c>
      <c r="D38" s="1">
        <v>4338</v>
      </c>
      <c r="E38" s="1">
        <f>D38-C38</f>
        <v>-890</v>
      </c>
      <c r="F38" s="3">
        <f>E38/C38</f>
        <v>-0.1702371843917368</v>
      </c>
      <c r="G38" s="5">
        <v>4003465</v>
      </c>
      <c r="H38" s="5">
        <v>3473431</v>
      </c>
      <c r="I38" s="5">
        <f>H38-G38</f>
        <v>-530034</v>
      </c>
      <c r="J38" s="3">
        <f>I38/G38</f>
        <v>-0.13239381385874485</v>
      </c>
    </row>
    <row r="39" spans="1:17" x14ac:dyDescent="0.35">
      <c r="A39" s="38" t="s">
        <v>47</v>
      </c>
      <c r="B39" s="38"/>
      <c r="C39" s="40">
        <v>3447</v>
      </c>
      <c r="D39" s="40">
        <v>2919</v>
      </c>
      <c r="E39" s="40">
        <f t="shared" ref="E39:E43" si="4">D39-C39</f>
        <v>-528</v>
      </c>
      <c r="F39" s="49">
        <f t="shared" ref="F39:F43" si="5">E39/C39</f>
        <v>-0.15317667536988686</v>
      </c>
      <c r="G39" s="50">
        <v>8787198.4800000004</v>
      </c>
      <c r="H39" s="50">
        <v>11227215.939999999</v>
      </c>
      <c r="I39" s="50">
        <f t="shared" ref="I39:I43" si="6">H39-G39</f>
        <v>2440017.459999999</v>
      </c>
      <c r="J39" s="49">
        <f t="shared" ref="J39:J43" si="7">I39/G39</f>
        <v>0.27767865555257137</v>
      </c>
    </row>
    <row r="40" spans="1:17" x14ac:dyDescent="0.35">
      <c r="A40" t="s">
        <v>49</v>
      </c>
      <c r="C40" s="1">
        <v>314</v>
      </c>
      <c r="D40" s="1">
        <v>318</v>
      </c>
      <c r="E40" s="1">
        <f t="shared" si="4"/>
        <v>4</v>
      </c>
      <c r="F40" s="3">
        <f t="shared" si="5"/>
        <v>1.2738853503184714E-2</v>
      </c>
      <c r="G40" s="5">
        <v>2114973</v>
      </c>
      <c r="H40" s="5">
        <v>2187819</v>
      </c>
      <c r="I40" s="5">
        <f t="shared" si="6"/>
        <v>72846</v>
      </c>
      <c r="J40" s="3">
        <f t="shared" si="7"/>
        <v>3.4442992889270926E-2</v>
      </c>
    </row>
    <row r="41" spans="1:17" x14ac:dyDescent="0.35">
      <c r="A41" s="38" t="s">
        <v>79</v>
      </c>
      <c r="B41" s="38"/>
      <c r="C41" s="40">
        <v>438</v>
      </c>
      <c r="D41" s="40">
        <v>460</v>
      </c>
      <c r="E41" s="40">
        <f t="shared" si="4"/>
        <v>22</v>
      </c>
      <c r="F41" s="49">
        <f t="shared" si="5"/>
        <v>5.0228310502283102E-2</v>
      </c>
      <c r="G41" s="50">
        <v>526500.24</v>
      </c>
      <c r="H41" s="50">
        <v>734151.24</v>
      </c>
      <c r="I41" s="50">
        <f t="shared" si="6"/>
        <v>207651</v>
      </c>
      <c r="J41" s="49">
        <f t="shared" si="7"/>
        <v>0.39439868061598604</v>
      </c>
      <c r="N41" s="21"/>
      <c r="O41" s="25"/>
    </row>
    <row r="42" spans="1:17" x14ac:dyDescent="0.35">
      <c r="A42" t="s">
        <v>80</v>
      </c>
      <c r="C42" s="1">
        <v>37</v>
      </c>
      <c r="D42" s="1">
        <v>39</v>
      </c>
      <c r="E42" s="1">
        <f t="shared" si="4"/>
        <v>2</v>
      </c>
      <c r="F42" s="3">
        <f t="shared" si="5"/>
        <v>5.4054054054054057E-2</v>
      </c>
      <c r="G42" s="5">
        <v>141019.88</v>
      </c>
      <c r="H42" s="5">
        <v>165871.6</v>
      </c>
      <c r="I42" s="5">
        <f t="shared" si="6"/>
        <v>24851.72</v>
      </c>
      <c r="J42" s="3">
        <f t="shared" si="7"/>
        <v>0.17622848636660307</v>
      </c>
    </row>
    <row r="43" spans="1:17" x14ac:dyDescent="0.35">
      <c r="A43" s="30" t="s">
        <v>23</v>
      </c>
      <c r="B43" s="30"/>
      <c r="C43" s="32">
        <v>6360</v>
      </c>
      <c r="D43" s="32">
        <v>5356</v>
      </c>
      <c r="E43" s="32">
        <f t="shared" si="4"/>
        <v>-1004</v>
      </c>
      <c r="F43" s="53">
        <f t="shared" si="5"/>
        <v>-0.15786163522012578</v>
      </c>
      <c r="G43" s="51">
        <f>SUM(G38:G42)</f>
        <v>15573156.600000001</v>
      </c>
      <c r="H43" s="51">
        <f>SUM(H38:H42)</f>
        <v>17788488.779999997</v>
      </c>
      <c r="I43" s="51">
        <f t="shared" si="6"/>
        <v>2215332.179999996</v>
      </c>
      <c r="J43" s="53">
        <f t="shared" si="7"/>
        <v>0.14225325262573907</v>
      </c>
    </row>
    <row r="44" spans="1:17" x14ac:dyDescent="0.35">
      <c r="C44" s="1"/>
      <c r="D44" s="1"/>
      <c r="E44" s="1"/>
      <c r="F44" s="3"/>
      <c r="I44" s="6"/>
      <c r="J44" s="3"/>
      <c r="N44" s="21"/>
    </row>
    <row r="45" spans="1:17" x14ac:dyDescent="0.35">
      <c r="A45" s="4" t="s">
        <v>445</v>
      </c>
      <c r="B45" s="4"/>
      <c r="G45" s="5"/>
      <c r="H45" s="5"/>
      <c r="M45" s="1"/>
      <c r="N45" s="1"/>
    </row>
  </sheetData>
  <sortState ref="A5:F11">
    <sortCondition ref="F5:F11"/>
  </sortState>
  <mergeCells count="8">
    <mergeCell ref="C36:F36"/>
    <mergeCell ref="G36:J36"/>
    <mergeCell ref="C6:D6"/>
    <mergeCell ref="E6:F6"/>
    <mergeCell ref="C22:D22"/>
    <mergeCell ref="E22:F22"/>
    <mergeCell ref="A16:F16"/>
    <mergeCell ref="A29:F29"/>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2:M45"/>
  <sheetViews>
    <sheetView topLeftCell="A15" workbookViewId="0">
      <selection activeCell="C20" sqref="C20"/>
    </sheetView>
  </sheetViews>
  <sheetFormatPr defaultRowHeight="14.5" x14ac:dyDescent="0.35"/>
  <cols>
    <col min="3" max="3" width="53.81640625" bestFit="1" customWidth="1"/>
    <col min="4" max="4" width="12.453125" customWidth="1"/>
    <col min="5" max="5" width="28.54296875" bestFit="1" customWidth="1"/>
    <col min="6" max="13" width="12.81640625" customWidth="1"/>
  </cols>
  <sheetData>
    <row r="2" spans="1:13" x14ac:dyDescent="0.35">
      <c r="A2" s="4" t="s">
        <v>96</v>
      </c>
    </row>
    <row r="3" spans="1:13" x14ac:dyDescent="0.35">
      <c r="A3" t="s">
        <v>102</v>
      </c>
    </row>
    <row r="4" spans="1:13" x14ac:dyDescent="0.35">
      <c r="A4" t="s">
        <v>101</v>
      </c>
    </row>
    <row r="5" spans="1:13" x14ac:dyDescent="0.35">
      <c r="A5" t="s">
        <v>100</v>
      </c>
    </row>
    <row r="6" spans="1:13" x14ac:dyDescent="0.35">
      <c r="A6" t="s">
        <v>108</v>
      </c>
    </row>
    <row r="7" spans="1:13" x14ac:dyDescent="0.35">
      <c r="A7" s="4" t="s">
        <v>445</v>
      </c>
      <c r="B7" s="4"/>
    </row>
    <row r="9" spans="1:13" s="14" customFormat="1" x14ac:dyDescent="0.35">
      <c r="A9" s="4" t="s">
        <v>180</v>
      </c>
      <c r="B9" s="4"/>
      <c r="C9" s="4"/>
      <c r="D9"/>
      <c r="E9"/>
      <c r="F9"/>
      <c r="G9"/>
      <c r="H9"/>
      <c r="I9"/>
      <c r="J9"/>
      <c r="K9"/>
      <c r="L9"/>
      <c r="M9"/>
    </row>
    <row r="10" spans="1:13" x14ac:dyDescent="0.35">
      <c r="A10" s="46" t="s">
        <v>43</v>
      </c>
      <c r="B10" s="47"/>
      <c r="C10" s="47"/>
      <c r="D10" s="47"/>
      <c r="E10" s="47"/>
      <c r="F10" s="87" t="s">
        <v>20</v>
      </c>
      <c r="G10" s="87"/>
      <c r="H10" s="87"/>
      <c r="I10" s="87"/>
      <c r="J10" s="88" t="s">
        <v>22</v>
      </c>
      <c r="K10" s="88"/>
      <c r="L10" s="88"/>
      <c r="M10" s="88"/>
    </row>
    <row r="11" spans="1:13" s="8" customFormat="1" ht="29" x14ac:dyDescent="0.35">
      <c r="A11" s="15" t="s">
        <v>2</v>
      </c>
      <c r="B11" s="15" t="s">
        <v>17</v>
      </c>
      <c r="C11" s="15" t="s">
        <v>48</v>
      </c>
      <c r="D11" s="15" t="s">
        <v>18</v>
      </c>
      <c r="E11" s="15" t="s">
        <v>19</v>
      </c>
      <c r="F11" s="18" t="s">
        <v>111</v>
      </c>
      <c r="G11" s="18" t="s">
        <v>173</v>
      </c>
      <c r="H11" s="16" t="s">
        <v>13</v>
      </c>
      <c r="I11" s="16" t="s">
        <v>21</v>
      </c>
      <c r="J11" s="18" t="s">
        <v>111</v>
      </c>
      <c r="K11" s="18" t="s">
        <v>173</v>
      </c>
      <c r="L11" s="16" t="s">
        <v>13</v>
      </c>
      <c r="M11" s="16" t="s">
        <v>21</v>
      </c>
    </row>
    <row r="12" spans="1:13" x14ac:dyDescent="0.35">
      <c r="A12" t="s">
        <v>1</v>
      </c>
      <c r="B12" t="s">
        <v>115</v>
      </c>
      <c r="C12" t="s">
        <v>116</v>
      </c>
      <c r="D12" s="26" t="s">
        <v>446</v>
      </c>
      <c r="E12" t="s">
        <v>447</v>
      </c>
      <c r="F12" s="1">
        <v>1</v>
      </c>
      <c r="G12" s="1">
        <v>0</v>
      </c>
      <c r="H12" s="1">
        <f>G12-F12</f>
        <v>-1</v>
      </c>
      <c r="I12" s="3">
        <f>H12/F12</f>
        <v>-1</v>
      </c>
      <c r="J12" s="5">
        <v>62</v>
      </c>
      <c r="K12" s="5">
        <v>0</v>
      </c>
      <c r="L12" s="5">
        <f>K12-J12</f>
        <v>-62</v>
      </c>
      <c r="M12" s="3">
        <f>L12/J12</f>
        <v>-1</v>
      </c>
    </row>
    <row r="13" spans="1:13" x14ac:dyDescent="0.35">
      <c r="A13" s="38" t="s">
        <v>1</v>
      </c>
      <c r="B13" s="38" t="s">
        <v>115</v>
      </c>
      <c r="C13" s="38" t="s">
        <v>116</v>
      </c>
      <c r="D13" s="48" t="s">
        <v>186</v>
      </c>
      <c r="E13" s="38" t="s">
        <v>187</v>
      </c>
      <c r="F13" s="40">
        <v>1</v>
      </c>
      <c r="G13" s="40">
        <v>0</v>
      </c>
      <c r="H13" s="40">
        <f t="shared" ref="H13:H24" si="0">G13-F13</f>
        <v>-1</v>
      </c>
      <c r="I13" s="49">
        <f t="shared" ref="I13:I24" si="1">H13/F13</f>
        <v>-1</v>
      </c>
      <c r="J13" s="50">
        <v>124</v>
      </c>
      <c r="K13" s="50">
        <v>0</v>
      </c>
      <c r="L13" s="50">
        <f t="shared" ref="L13:L24" si="2">K13-J13</f>
        <v>-124</v>
      </c>
      <c r="M13" s="49">
        <f t="shared" ref="M13:M24" si="3">L13/J13</f>
        <v>-1</v>
      </c>
    </row>
    <row r="14" spans="1:13" x14ac:dyDescent="0.35">
      <c r="A14" t="s">
        <v>1</v>
      </c>
      <c r="B14" t="s">
        <v>115</v>
      </c>
      <c r="C14" t="s">
        <v>116</v>
      </c>
      <c r="D14" s="26" t="s">
        <v>188</v>
      </c>
      <c r="E14" t="s">
        <v>189</v>
      </c>
      <c r="F14" s="1">
        <v>0</v>
      </c>
      <c r="G14" s="1">
        <v>1</v>
      </c>
      <c r="H14" s="1">
        <f t="shared" si="0"/>
        <v>1</v>
      </c>
      <c r="I14" s="3" t="s">
        <v>181</v>
      </c>
      <c r="J14" s="5">
        <v>0</v>
      </c>
      <c r="K14" s="5">
        <v>155</v>
      </c>
      <c r="L14" s="5">
        <f t="shared" si="2"/>
        <v>155</v>
      </c>
      <c r="M14" s="3" t="s">
        <v>181</v>
      </c>
    </row>
    <row r="15" spans="1:13" x14ac:dyDescent="0.35">
      <c r="A15" s="38" t="s">
        <v>1</v>
      </c>
      <c r="B15" s="38" t="s">
        <v>117</v>
      </c>
      <c r="C15" s="38" t="s">
        <v>118</v>
      </c>
      <c r="D15" s="48" t="s">
        <v>190</v>
      </c>
      <c r="E15" s="38" t="s">
        <v>191</v>
      </c>
      <c r="F15" s="40">
        <v>3</v>
      </c>
      <c r="G15" s="40">
        <v>2</v>
      </c>
      <c r="H15" s="40">
        <f t="shared" si="0"/>
        <v>-1</v>
      </c>
      <c r="I15" s="49">
        <f t="shared" si="1"/>
        <v>-0.33333333333333331</v>
      </c>
      <c r="J15" s="50">
        <v>1798</v>
      </c>
      <c r="K15" s="50">
        <v>1891</v>
      </c>
      <c r="L15" s="50">
        <f t="shared" si="2"/>
        <v>93</v>
      </c>
      <c r="M15" s="49">
        <f t="shared" si="3"/>
        <v>5.1724137931034482E-2</v>
      </c>
    </row>
    <row r="16" spans="1:13" x14ac:dyDescent="0.35">
      <c r="A16" t="s">
        <v>1</v>
      </c>
      <c r="B16" t="s">
        <v>122</v>
      </c>
      <c r="C16" t="s">
        <v>123</v>
      </c>
      <c r="D16" s="26" t="s">
        <v>192</v>
      </c>
      <c r="E16" t="s">
        <v>193</v>
      </c>
      <c r="F16" s="1">
        <v>418</v>
      </c>
      <c r="G16" s="1">
        <v>287</v>
      </c>
      <c r="H16" s="1">
        <f t="shared" si="0"/>
        <v>-131</v>
      </c>
      <c r="I16" s="3">
        <f t="shared" si="1"/>
        <v>-0.3133971291866029</v>
      </c>
      <c r="J16" s="5">
        <v>239072</v>
      </c>
      <c r="K16" s="5">
        <v>165307.5</v>
      </c>
      <c r="L16" s="5">
        <f t="shared" si="2"/>
        <v>-73764.5</v>
      </c>
      <c r="M16" s="3">
        <f t="shared" si="3"/>
        <v>-0.30854512448132781</v>
      </c>
    </row>
    <row r="17" spans="1:13" x14ac:dyDescent="0.35">
      <c r="A17" s="38" t="s">
        <v>1</v>
      </c>
      <c r="B17" s="38" t="s">
        <v>122</v>
      </c>
      <c r="C17" s="38" t="s">
        <v>123</v>
      </c>
      <c r="D17" s="48" t="s">
        <v>194</v>
      </c>
      <c r="E17" s="38" t="s">
        <v>195</v>
      </c>
      <c r="F17" s="40">
        <v>11</v>
      </c>
      <c r="G17" s="40">
        <v>7</v>
      </c>
      <c r="H17" s="40">
        <f t="shared" si="0"/>
        <v>-4</v>
      </c>
      <c r="I17" s="49">
        <f t="shared" si="1"/>
        <v>-0.36363636363636365</v>
      </c>
      <c r="J17" s="50">
        <v>6153.5</v>
      </c>
      <c r="K17" s="50">
        <v>2929.5</v>
      </c>
      <c r="L17" s="50">
        <f t="shared" si="2"/>
        <v>-3224</v>
      </c>
      <c r="M17" s="49">
        <f t="shared" si="3"/>
        <v>-0.52392947103274556</v>
      </c>
    </row>
    <row r="18" spans="1:13" x14ac:dyDescent="0.35">
      <c r="A18" t="s">
        <v>1</v>
      </c>
      <c r="B18" t="s">
        <v>122</v>
      </c>
      <c r="C18" t="s">
        <v>123</v>
      </c>
      <c r="D18" s="26" t="s">
        <v>196</v>
      </c>
      <c r="E18" t="s">
        <v>197</v>
      </c>
      <c r="F18" s="1">
        <v>1</v>
      </c>
      <c r="G18" s="1">
        <v>1</v>
      </c>
      <c r="H18" s="1">
        <f t="shared" si="0"/>
        <v>0</v>
      </c>
      <c r="I18" s="3">
        <f t="shared" si="1"/>
        <v>0</v>
      </c>
      <c r="J18" s="5">
        <v>124</v>
      </c>
      <c r="K18" s="5">
        <v>139.5</v>
      </c>
      <c r="L18" s="5">
        <f t="shared" si="2"/>
        <v>15.5</v>
      </c>
      <c r="M18" s="3">
        <f t="shared" si="3"/>
        <v>0.125</v>
      </c>
    </row>
    <row r="19" spans="1:13" x14ac:dyDescent="0.35">
      <c r="A19" s="38" t="s">
        <v>1</v>
      </c>
      <c r="B19" s="38" t="s">
        <v>124</v>
      </c>
      <c r="C19" s="38" t="s">
        <v>125</v>
      </c>
      <c r="D19" s="48" t="s">
        <v>198</v>
      </c>
      <c r="E19" s="38" t="s">
        <v>199</v>
      </c>
      <c r="F19" s="40">
        <v>3996</v>
      </c>
      <c r="G19" s="40">
        <v>3409</v>
      </c>
      <c r="H19" s="40">
        <f t="shared" si="0"/>
        <v>-587</v>
      </c>
      <c r="I19" s="49">
        <f t="shared" si="1"/>
        <v>-0.14689689689689689</v>
      </c>
      <c r="J19" s="50">
        <v>2845753.5</v>
      </c>
      <c r="K19" s="50">
        <v>2562801</v>
      </c>
      <c r="L19" s="50">
        <f t="shared" si="2"/>
        <v>-282952.5</v>
      </c>
      <c r="M19" s="49">
        <f t="shared" si="3"/>
        <v>-9.9429729243941889E-2</v>
      </c>
    </row>
    <row r="20" spans="1:13" x14ac:dyDescent="0.35">
      <c r="A20" t="s">
        <v>1</v>
      </c>
      <c r="B20" t="s">
        <v>124</v>
      </c>
      <c r="C20" t="s">
        <v>125</v>
      </c>
      <c r="D20" s="26" t="s">
        <v>200</v>
      </c>
      <c r="E20" t="s">
        <v>201</v>
      </c>
      <c r="F20" s="1">
        <v>0</v>
      </c>
      <c r="G20" s="1">
        <v>2</v>
      </c>
      <c r="H20" s="1">
        <f t="shared" si="0"/>
        <v>2</v>
      </c>
      <c r="I20" s="3" t="s">
        <v>181</v>
      </c>
      <c r="J20" s="5">
        <v>0</v>
      </c>
      <c r="K20" s="5">
        <v>434</v>
      </c>
      <c r="L20" s="5">
        <f t="shared" si="2"/>
        <v>434</v>
      </c>
      <c r="M20" s="3" t="s">
        <v>181</v>
      </c>
    </row>
    <row r="21" spans="1:13" x14ac:dyDescent="0.35">
      <c r="A21" s="38" t="s">
        <v>1</v>
      </c>
      <c r="B21" s="38" t="s">
        <v>136</v>
      </c>
      <c r="C21" s="38" t="s">
        <v>137</v>
      </c>
      <c r="D21" s="48" t="s">
        <v>202</v>
      </c>
      <c r="E21" s="38" t="s">
        <v>203</v>
      </c>
      <c r="F21" s="40">
        <v>2</v>
      </c>
      <c r="G21" s="40">
        <v>0</v>
      </c>
      <c r="H21" s="40">
        <f t="shared" si="0"/>
        <v>-2</v>
      </c>
      <c r="I21" s="49">
        <f t="shared" si="1"/>
        <v>-1</v>
      </c>
      <c r="J21" s="50">
        <v>728.5</v>
      </c>
      <c r="K21" s="50">
        <v>0</v>
      </c>
      <c r="L21" s="50">
        <f t="shared" si="2"/>
        <v>-728.5</v>
      </c>
      <c r="M21" s="49">
        <f t="shared" si="3"/>
        <v>-1</v>
      </c>
    </row>
    <row r="22" spans="1:13" x14ac:dyDescent="0.35">
      <c r="A22" t="s">
        <v>1</v>
      </c>
      <c r="B22" t="s">
        <v>126</v>
      </c>
      <c r="C22" t="s">
        <v>127</v>
      </c>
      <c r="D22" s="26" t="s">
        <v>204</v>
      </c>
      <c r="E22" t="s">
        <v>205</v>
      </c>
      <c r="F22" s="1">
        <v>1559</v>
      </c>
      <c r="G22" s="1">
        <v>1164</v>
      </c>
      <c r="H22" s="1">
        <f t="shared" si="0"/>
        <v>-395</v>
      </c>
      <c r="I22" s="3">
        <f t="shared" si="1"/>
        <v>-0.25336754329698524</v>
      </c>
      <c r="J22" s="5">
        <v>74953.25</v>
      </c>
      <c r="K22" s="5">
        <v>66319.75</v>
      </c>
      <c r="L22" s="5">
        <f t="shared" si="2"/>
        <v>-8633.5</v>
      </c>
      <c r="M22" s="3">
        <f t="shared" si="3"/>
        <v>-0.11518513206565426</v>
      </c>
    </row>
    <row r="23" spans="1:13" x14ac:dyDescent="0.35">
      <c r="A23" s="38" t="s">
        <v>1</v>
      </c>
      <c r="B23" s="38" t="s">
        <v>126</v>
      </c>
      <c r="C23" s="38" t="s">
        <v>127</v>
      </c>
      <c r="D23" s="48" t="s">
        <v>206</v>
      </c>
      <c r="E23" s="38" t="s">
        <v>205</v>
      </c>
      <c r="F23" s="40">
        <v>1549</v>
      </c>
      <c r="G23" s="40">
        <v>1160</v>
      </c>
      <c r="H23" s="40">
        <f t="shared" si="0"/>
        <v>-389</v>
      </c>
      <c r="I23" s="49">
        <f t="shared" si="1"/>
        <v>-0.25112976113621693</v>
      </c>
      <c r="J23" s="50">
        <v>52575.75</v>
      </c>
      <c r="K23" s="50">
        <v>37100</v>
      </c>
      <c r="L23" s="50">
        <f t="shared" si="2"/>
        <v>-15475.75</v>
      </c>
      <c r="M23" s="49">
        <f t="shared" si="3"/>
        <v>-0.29435148333594863</v>
      </c>
    </row>
    <row r="24" spans="1:13" x14ac:dyDescent="0.35">
      <c r="A24" t="s">
        <v>1</v>
      </c>
      <c r="B24" t="s">
        <v>126</v>
      </c>
      <c r="C24" t="s">
        <v>127</v>
      </c>
      <c r="D24" s="26" t="s">
        <v>207</v>
      </c>
      <c r="E24" t="s">
        <v>208</v>
      </c>
      <c r="F24" s="1">
        <v>832</v>
      </c>
      <c r="G24" s="1">
        <v>666</v>
      </c>
      <c r="H24" s="1">
        <f t="shared" si="0"/>
        <v>-166</v>
      </c>
      <c r="I24" s="3">
        <f t="shared" si="1"/>
        <v>-0.19951923076923078</v>
      </c>
      <c r="J24" s="5">
        <v>48325.5</v>
      </c>
      <c r="K24" s="5">
        <v>45907.75</v>
      </c>
      <c r="L24" s="5">
        <f t="shared" si="2"/>
        <v>-2417.75</v>
      </c>
      <c r="M24" s="3">
        <f t="shared" si="3"/>
        <v>-5.0030522188078755E-2</v>
      </c>
    </row>
    <row r="25" spans="1:13" x14ac:dyDescent="0.35">
      <c r="A25" s="38" t="s">
        <v>1</v>
      </c>
      <c r="B25" s="38" t="s">
        <v>126</v>
      </c>
      <c r="C25" s="38" t="s">
        <v>127</v>
      </c>
      <c r="D25" s="48" t="s">
        <v>209</v>
      </c>
      <c r="E25" s="38" t="s">
        <v>208</v>
      </c>
      <c r="F25" s="40">
        <v>834</v>
      </c>
      <c r="G25" s="40">
        <v>670</v>
      </c>
      <c r="H25" s="40">
        <f t="shared" ref="H25" si="4">G25-F25</f>
        <v>-164</v>
      </c>
      <c r="I25" s="49">
        <f t="shared" ref="I25" si="5">H25/F25</f>
        <v>-0.19664268585131894</v>
      </c>
      <c r="J25" s="50">
        <v>710380.75</v>
      </c>
      <c r="K25" s="50">
        <v>575624</v>
      </c>
      <c r="L25" s="50">
        <f t="shared" ref="L25" si="6">K25-J25</f>
        <v>-134756.75</v>
      </c>
      <c r="M25" s="49">
        <f t="shared" ref="M25" si="7">L25/J25</f>
        <v>-0.18969651134268489</v>
      </c>
    </row>
    <row r="26" spans="1:13" x14ac:dyDescent="0.35">
      <c r="A26" t="s">
        <v>1</v>
      </c>
      <c r="B26" t="s">
        <v>142</v>
      </c>
      <c r="C26" t="s">
        <v>143</v>
      </c>
      <c r="D26" s="26" t="s">
        <v>448</v>
      </c>
      <c r="E26" t="s">
        <v>449</v>
      </c>
      <c r="F26" s="1">
        <v>34</v>
      </c>
      <c r="G26" s="1">
        <v>20</v>
      </c>
      <c r="H26" s="1">
        <f t="shared" ref="H26:H27" si="8">G26-F26</f>
        <v>-14</v>
      </c>
      <c r="I26" s="3">
        <f t="shared" ref="I26" si="9">H26/F26</f>
        <v>-0.41176470588235292</v>
      </c>
      <c r="J26" s="5">
        <v>23414.25</v>
      </c>
      <c r="K26" s="5">
        <v>14698</v>
      </c>
      <c r="L26" s="5">
        <f t="shared" ref="L26:L27" si="10">K26-J26</f>
        <v>-8716.25</v>
      </c>
      <c r="M26" s="3">
        <f t="shared" ref="M26" si="11">L26/J26</f>
        <v>-0.37226261785024078</v>
      </c>
    </row>
    <row r="27" spans="1:13" x14ac:dyDescent="0.35">
      <c r="A27" s="38" t="s">
        <v>1</v>
      </c>
      <c r="B27" s="38" t="s">
        <v>142</v>
      </c>
      <c r="C27" s="38" t="s">
        <v>143</v>
      </c>
      <c r="D27" s="48" t="s">
        <v>450</v>
      </c>
      <c r="E27" s="38" t="s">
        <v>451</v>
      </c>
      <c r="F27" s="40">
        <v>0</v>
      </c>
      <c r="G27" s="40">
        <v>1</v>
      </c>
      <c r="H27" s="40">
        <f t="shared" si="8"/>
        <v>1</v>
      </c>
      <c r="I27" s="49"/>
      <c r="J27" s="50">
        <v>0</v>
      </c>
      <c r="K27" s="50">
        <v>124</v>
      </c>
      <c r="L27" s="50">
        <f t="shared" si="10"/>
        <v>124</v>
      </c>
      <c r="M27" s="49"/>
    </row>
    <row r="28" spans="1:13" x14ac:dyDescent="0.35">
      <c r="A28" s="4" t="s">
        <v>23</v>
      </c>
      <c r="B28" s="4"/>
      <c r="C28" s="4"/>
      <c r="D28" s="4"/>
      <c r="E28" s="4"/>
      <c r="F28" s="32">
        <v>5228</v>
      </c>
      <c r="G28" s="32">
        <v>4338</v>
      </c>
      <c r="H28" s="32">
        <f t="shared" ref="H28" si="12">G28-F28</f>
        <v>-890</v>
      </c>
      <c r="I28" s="53">
        <f t="shared" ref="I28" si="13">H28/F28</f>
        <v>-0.1702371843917368</v>
      </c>
      <c r="J28" s="55">
        <f>SUM(J12:J27)</f>
        <v>4003465</v>
      </c>
      <c r="K28" s="55">
        <f>SUM(K12:K27)</f>
        <v>3473431</v>
      </c>
      <c r="L28" s="51">
        <f t="shared" ref="L28" si="14">K28-J28</f>
        <v>-530034</v>
      </c>
      <c r="M28" s="53">
        <f t="shared" ref="M28" si="15">L28/J28</f>
        <v>-0.13239381385874485</v>
      </c>
    </row>
    <row r="29" spans="1:13" x14ac:dyDescent="0.35">
      <c r="A29" s="26"/>
      <c r="B29" s="26"/>
      <c r="C29" s="26"/>
      <c r="D29" s="26"/>
      <c r="E29" s="26"/>
    </row>
    <row r="30" spans="1:13" x14ac:dyDescent="0.35">
      <c r="A30" s="26"/>
      <c r="B30" s="26"/>
      <c r="C30" s="26"/>
      <c r="D30" s="26"/>
      <c r="E30" s="26"/>
    </row>
    <row r="31" spans="1:13" x14ac:dyDescent="0.35">
      <c r="A31" s="26"/>
      <c r="B31" s="26"/>
      <c r="C31" s="26"/>
      <c r="D31" s="26"/>
      <c r="E31" s="26"/>
    </row>
    <row r="32" spans="1:13" x14ac:dyDescent="0.35">
      <c r="A32" s="26"/>
      <c r="B32" s="26"/>
      <c r="C32" s="26"/>
      <c r="D32" s="26"/>
      <c r="E32" s="26"/>
    </row>
    <row r="33" spans="1:11" x14ac:dyDescent="0.35">
      <c r="A33" s="26"/>
      <c r="B33" s="26"/>
      <c r="C33" s="26"/>
      <c r="D33" s="26"/>
      <c r="E33" s="26"/>
    </row>
    <row r="34" spans="1:11" x14ac:dyDescent="0.35">
      <c r="A34" s="26"/>
      <c r="B34" s="26"/>
      <c r="C34" s="26"/>
      <c r="D34" s="26"/>
      <c r="E34" s="26"/>
    </row>
    <row r="35" spans="1:11" x14ac:dyDescent="0.35">
      <c r="A35" s="26"/>
      <c r="B35" s="26"/>
      <c r="C35" s="26"/>
      <c r="D35" s="26"/>
      <c r="E35" s="26"/>
    </row>
    <row r="36" spans="1:11" x14ac:dyDescent="0.35">
      <c r="A36" s="26"/>
      <c r="B36" s="26"/>
      <c r="C36" s="26"/>
      <c r="D36" s="26"/>
      <c r="E36" s="26"/>
    </row>
    <row r="37" spans="1:11" x14ac:dyDescent="0.35">
      <c r="A37" s="26"/>
      <c r="B37" s="26"/>
      <c r="C37" s="26"/>
      <c r="D37" s="26"/>
      <c r="E37" s="26"/>
    </row>
    <row r="38" spans="1:11" x14ac:dyDescent="0.35">
      <c r="A38" s="26"/>
      <c r="B38" s="26"/>
      <c r="C38" s="26"/>
      <c r="D38" s="26"/>
      <c r="E38" s="26"/>
    </row>
    <row r="39" spans="1:11" x14ac:dyDescent="0.35">
      <c r="A39" s="26"/>
      <c r="B39" s="26"/>
      <c r="C39" s="26"/>
      <c r="D39" s="26"/>
      <c r="E39" s="26"/>
    </row>
    <row r="40" spans="1:11" x14ac:dyDescent="0.35">
      <c r="A40" s="26"/>
      <c r="B40" s="26"/>
      <c r="C40" s="26"/>
      <c r="D40" s="26"/>
      <c r="E40" s="26"/>
    </row>
    <row r="41" spans="1:11" x14ac:dyDescent="0.35">
      <c r="A41" s="26"/>
      <c r="B41" s="26"/>
      <c r="C41" s="26"/>
      <c r="D41" s="26"/>
      <c r="E41" s="26"/>
    </row>
    <row r="42" spans="1:11" x14ac:dyDescent="0.35">
      <c r="A42" s="26"/>
      <c r="B42" s="26"/>
      <c r="C42" s="26"/>
      <c r="D42" s="26"/>
      <c r="E42" s="26"/>
    </row>
    <row r="43" spans="1:11" x14ac:dyDescent="0.35">
      <c r="A43" s="26"/>
      <c r="B43" s="26"/>
      <c r="C43" s="26"/>
      <c r="D43" s="26"/>
      <c r="E43" s="26"/>
    </row>
    <row r="44" spans="1:11" x14ac:dyDescent="0.35">
      <c r="A44" s="26"/>
      <c r="B44" s="26"/>
      <c r="C44" s="26"/>
      <c r="D44" s="26"/>
    </row>
    <row r="45" spans="1:11" x14ac:dyDescent="0.35">
      <c r="A45" s="26"/>
      <c r="B45" s="26"/>
      <c r="C45" s="26"/>
      <c r="D45" s="26"/>
      <c r="J45" s="6"/>
      <c r="K45" s="6"/>
    </row>
  </sheetData>
  <mergeCells count="2">
    <mergeCell ref="F10:I10"/>
    <mergeCell ref="J10:M10"/>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3:P66"/>
  <sheetViews>
    <sheetView topLeftCell="A12" workbookViewId="0">
      <selection activeCell="D41" sqref="D41"/>
    </sheetView>
  </sheetViews>
  <sheetFormatPr defaultRowHeight="14.5" x14ac:dyDescent="0.35"/>
  <cols>
    <col min="3" max="3" width="52" bestFit="1" customWidth="1"/>
    <col min="5" max="5" width="28.81640625" bestFit="1" customWidth="1"/>
    <col min="9" max="13" width="12.1796875" customWidth="1"/>
    <col min="14" max="14" width="12.54296875" bestFit="1" customWidth="1"/>
    <col min="15" max="16" width="12.1796875" customWidth="1"/>
  </cols>
  <sheetData>
    <row r="3" spans="1:16" x14ac:dyDescent="0.35">
      <c r="A3" s="4" t="s">
        <v>96</v>
      </c>
    </row>
    <row r="4" spans="1:16" x14ac:dyDescent="0.35">
      <c r="A4" t="s">
        <v>102</v>
      </c>
    </row>
    <row r="5" spans="1:16" x14ac:dyDescent="0.35">
      <c r="A5" t="s">
        <v>109</v>
      </c>
    </row>
    <row r="6" spans="1:16" x14ac:dyDescent="0.35">
      <c r="A6" t="s">
        <v>100</v>
      </c>
    </row>
    <row r="7" spans="1:16" x14ac:dyDescent="0.35">
      <c r="A7" t="s">
        <v>108</v>
      </c>
    </row>
    <row r="8" spans="1:16" x14ac:dyDescent="0.35">
      <c r="A8" s="4" t="s">
        <v>445</v>
      </c>
      <c r="B8" s="4"/>
    </row>
    <row r="10" spans="1:16" x14ac:dyDescent="0.35">
      <c r="A10" s="4" t="s">
        <v>180</v>
      </c>
    </row>
    <row r="11" spans="1:16" ht="28.5" customHeight="1" x14ac:dyDescent="0.35">
      <c r="A11" s="52" t="s">
        <v>47</v>
      </c>
      <c r="B11" s="46"/>
      <c r="C11" s="46"/>
      <c r="D11" s="46"/>
      <c r="E11" s="46"/>
      <c r="F11" s="46"/>
      <c r="G11" s="46"/>
      <c r="H11" s="46"/>
      <c r="I11" s="87" t="s">
        <v>20</v>
      </c>
      <c r="J11" s="87"/>
      <c r="K11" s="87"/>
      <c r="L11" s="87"/>
      <c r="M11" s="88" t="s">
        <v>22</v>
      </c>
      <c r="N11" s="88"/>
      <c r="O11" s="88"/>
      <c r="P11" s="88"/>
    </row>
    <row r="12" spans="1:16" ht="58" x14ac:dyDescent="0.35">
      <c r="A12" s="22" t="s">
        <v>2</v>
      </c>
      <c r="B12" s="22" t="s">
        <v>17</v>
      </c>
      <c r="C12" s="22" t="s">
        <v>48</v>
      </c>
      <c r="D12" s="22" t="s">
        <v>18</v>
      </c>
      <c r="E12" s="22" t="s">
        <v>19</v>
      </c>
      <c r="F12" s="22" t="s">
        <v>44</v>
      </c>
      <c r="G12" s="22" t="s">
        <v>45</v>
      </c>
      <c r="H12" s="22" t="s">
        <v>46</v>
      </c>
      <c r="I12" s="18" t="s">
        <v>111</v>
      </c>
      <c r="J12" s="18" t="s">
        <v>173</v>
      </c>
      <c r="K12" s="23" t="s">
        <v>13</v>
      </c>
      <c r="L12" s="23" t="s">
        <v>21</v>
      </c>
      <c r="M12" s="18" t="s">
        <v>111</v>
      </c>
      <c r="N12" s="18" t="s">
        <v>173</v>
      </c>
      <c r="O12" s="23" t="s">
        <v>13</v>
      </c>
      <c r="P12" s="23" t="s">
        <v>21</v>
      </c>
    </row>
    <row r="13" spans="1:16" x14ac:dyDescent="0.35">
      <c r="A13" t="s">
        <v>1</v>
      </c>
      <c r="B13" t="s">
        <v>24</v>
      </c>
      <c r="C13" t="s">
        <v>8</v>
      </c>
      <c r="D13" s="26" t="s">
        <v>210</v>
      </c>
      <c r="E13" t="s">
        <v>8</v>
      </c>
      <c r="F13" t="s">
        <v>25</v>
      </c>
      <c r="G13" t="s">
        <v>26</v>
      </c>
      <c r="H13" t="s">
        <v>27</v>
      </c>
      <c r="I13" s="1">
        <v>208</v>
      </c>
      <c r="J13" s="1">
        <v>431</v>
      </c>
      <c r="K13" s="1">
        <f>J13-I13</f>
        <v>223</v>
      </c>
      <c r="L13" s="3">
        <f>IF(I13 &gt; 0,K13/I13," ")</f>
        <v>1.0721153846153846</v>
      </c>
      <c r="M13" s="5">
        <v>360978</v>
      </c>
      <c r="N13" s="5">
        <v>703013</v>
      </c>
      <c r="O13" s="5">
        <f>N13-M13</f>
        <v>342035</v>
      </c>
      <c r="P13" s="3">
        <f>IF(M13 &gt; 0,O13/M13," ")</f>
        <v>0.94752311775232845</v>
      </c>
    </row>
    <row r="14" spans="1:16" x14ac:dyDescent="0.35">
      <c r="A14" s="38" t="s">
        <v>1</v>
      </c>
      <c r="B14" s="38" t="s">
        <v>28</v>
      </c>
      <c r="C14" s="38" t="s">
        <v>9</v>
      </c>
      <c r="D14" s="48" t="s">
        <v>211</v>
      </c>
      <c r="E14" s="38" t="s">
        <v>9</v>
      </c>
      <c r="F14" s="38" t="s">
        <v>25</v>
      </c>
      <c r="G14" s="38" t="s">
        <v>26</v>
      </c>
      <c r="H14" s="38" t="s">
        <v>27</v>
      </c>
      <c r="I14" s="40">
        <v>26</v>
      </c>
      <c r="J14" s="40">
        <v>8</v>
      </c>
      <c r="K14" s="40">
        <f t="shared" ref="K14:K36" si="0">J14-I14</f>
        <v>-18</v>
      </c>
      <c r="L14" s="49">
        <f t="shared" ref="L14:L36" si="1">IF(I14 &gt; 0,K14/I14," ")</f>
        <v>-0.69230769230769229</v>
      </c>
      <c r="M14" s="50">
        <v>46069</v>
      </c>
      <c r="N14" s="50">
        <v>11827</v>
      </c>
      <c r="O14" s="50">
        <f t="shared" ref="O14:O36" si="2">N14-M14</f>
        <v>-34242</v>
      </c>
      <c r="P14" s="49">
        <f t="shared" ref="P14:P36" si="3">IF(M14 &gt; 0,O14/M14," ")</f>
        <v>-0.74327638976318133</v>
      </c>
    </row>
    <row r="15" spans="1:16" x14ac:dyDescent="0.35">
      <c r="A15" t="s">
        <v>1</v>
      </c>
      <c r="B15" t="s">
        <v>29</v>
      </c>
      <c r="C15" t="s">
        <v>11</v>
      </c>
      <c r="D15" s="26" t="s">
        <v>212</v>
      </c>
      <c r="E15" t="s">
        <v>11</v>
      </c>
      <c r="F15" t="s">
        <v>25</v>
      </c>
      <c r="G15" t="s">
        <v>26</v>
      </c>
      <c r="H15" t="s">
        <v>27</v>
      </c>
      <c r="I15" s="1">
        <v>201</v>
      </c>
      <c r="J15" s="1">
        <v>152</v>
      </c>
      <c r="K15" s="1">
        <f t="shared" si="0"/>
        <v>-49</v>
      </c>
      <c r="L15" s="3">
        <f t="shared" si="1"/>
        <v>-0.24378109452736318</v>
      </c>
      <c r="M15" s="5">
        <v>116079</v>
      </c>
      <c r="N15" s="5">
        <v>124152</v>
      </c>
      <c r="O15" s="5">
        <f t="shared" si="2"/>
        <v>8073</v>
      </c>
      <c r="P15" s="3">
        <f t="shared" si="3"/>
        <v>6.9547463365466619E-2</v>
      </c>
    </row>
    <row r="16" spans="1:16" x14ac:dyDescent="0.35">
      <c r="A16" s="38" t="s">
        <v>1</v>
      </c>
      <c r="B16" s="38" t="s">
        <v>29</v>
      </c>
      <c r="C16" s="38" t="s">
        <v>11</v>
      </c>
      <c r="D16" s="48" t="s">
        <v>213</v>
      </c>
      <c r="E16" s="38" t="s">
        <v>214</v>
      </c>
      <c r="F16" s="38" t="s">
        <v>25</v>
      </c>
      <c r="G16" s="38" t="s">
        <v>26</v>
      </c>
      <c r="H16" s="38" t="s">
        <v>31</v>
      </c>
      <c r="I16" s="40">
        <v>16</v>
      </c>
      <c r="J16" s="54">
        <v>0</v>
      </c>
      <c r="K16" s="40">
        <f t="shared" si="0"/>
        <v>-16</v>
      </c>
      <c r="L16" s="49">
        <f t="shared" si="1"/>
        <v>-1</v>
      </c>
      <c r="M16" s="50">
        <v>3555</v>
      </c>
      <c r="N16" s="50">
        <v>0</v>
      </c>
      <c r="O16" s="50">
        <f t="shared" si="2"/>
        <v>-3555</v>
      </c>
      <c r="P16" s="49">
        <f t="shared" si="3"/>
        <v>-1</v>
      </c>
    </row>
    <row r="17" spans="1:16" x14ac:dyDescent="0.35">
      <c r="A17" t="s">
        <v>1</v>
      </c>
      <c r="B17" t="s">
        <v>29</v>
      </c>
      <c r="C17" t="s">
        <v>11</v>
      </c>
      <c r="D17" s="26" t="s">
        <v>215</v>
      </c>
      <c r="E17" t="s">
        <v>216</v>
      </c>
      <c r="F17" t="s">
        <v>25</v>
      </c>
      <c r="G17" t="s">
        <v>26</v>
      </c>
      <c r="H17" t="s">
        <v>31</v>
      </c>
      <c r="I17" s="1">
        <v>151</v>
      </c>
      <c r="J17" s="1">
        <v>143</v>
      </c>
      <c r="K17" s="1">
        <f t="shared" si="0"/>
        <v>-8</v>
      </c>
      <c r="L17" s="3">
        <f t="shared" si="1"/>
        <v>-5.2980132450331126E-2</v>
      </c>
      <c r="M17" s="5">
        <v>46051.48</v>
      </c>
      <c r="N17" s="5">
        <v>46806.92</v>
      </c>
      <c r="O17" s="5">
        <f t="shared" si="2"/>
        <v>755.43999999999505</v>
      </c>
      <c r="P17" s="3">
        <f t="shared" si="3"/>
        <v>1.6404250199993465E-2</v>
      </c>
    </row>
    <row r="18" spans="1:16" x14ac:dyDescent="0.35">
      <c r="A18" s="38" t="s">
        <v>1</v>
      </c>
      <c r="B18" s="38" t="s">
        <v>39</v>
      </c>
      <c r="C18" s="38" t="s">
        <v>12</v>
      </c>
      <c r="D18" s="48" t="s">
        <v>217</v>
      </c>
      <c r="E18" s="38" t="s">
        <v>218</v>
      </c>
      <c r="F18" s="38" t="s">
        <v>25</v>
      </c>
      <c r="G18" s="38" t="s">
        <v>26</v>
      </c>
      <c r="H18" s="38" t="s">
        <v>27</v>
      </c>
      <c r="I18" s="40">
        <v>5</v>
      </c>
      <c r="J18" s="40">
        <v>4</v>
      </c>
      <c r="K18" s="40">
        <f t="shared" si="0"/>
        <v>-1</v>
      </c>
      <c r="L18" s="49">
        <f t="shared" si="1"/>
        <v>-0.2</v>
      </c>
      <c r="M18" s="50">
        <v>14830</v>
      </c>
      <c r="N18" s="50">
        <v>11249</v>
      </c>
      <c r="O18" s="50">
        <f t="shared" si="2"/>
        <v>-3581</v>
      </c>
      <c r="P18" s="49">
        <f t="shared" si="3"/>
        <v>-0.24146999325691165</v>
      </c>
    </row>
    <row r="19" spans="1:16" x14ac:dyDescent="0.35">
      <c r="A19" t="s">
        <v>1</v>
      </c>
      <c r="B19" t="s">
        <v>39</v>
      </c>
      <c r="C19" t="s">
        <v>12</v>
      </c>
      <c r="D19" s="26" t="s">
        <v>219</v>
      </c>
      <c r="E19" t="s">
        <v>220</v>
      </c>
      <c r="F19" t="s">
        <v>25</v>
      </c>
      <c r="G19" t="s">
        <v>26</v>
      </c>
      <c r="H19" t="s">
        <v>27</v>
      </c>
      <c r="I19" s="1">
        <v>5</v>
      </c>
      <c r="J19" s="1">
        <v>4</v>
      </c>
      <c r="K19" s="1">
        <f t="shared" si="0"/>
        <v>-1</v>
      </c>
      <c r="L19" s="3">
        <f t="shared" si="1"/>
        <v>-0.2</v>
      </c>
      <c r="M19" s="5">
        <v>7800</v>
      </c>
      <c r="N19" s="5">
        <v>6800</v>
      </c>
      <c r="O19" s="5">
        <f t="shared" si="2"/>
        <v>-1000</v>
      </c>
      <c r="P19" s="3">
        <f t="shared" si="3"/>
        <v>-0.12820512820512819</v>
      </c>
    </row>
    <row r="20" spans="1:16" x14ac:dyDescent="0.35">
      <c r="A20" s="38" t="s">
        <v>1</v>
      </c>
      <c r="B20" s="38" t="s">
        <v>30</v>
      </c>
      <c r="C20" s="38" t="s">
        <v>10</v>
      </c>
      <c r="D20" s="48" t="s">
        <v>221</v>
      </c>
      <c r="E20" s="38" t="s">
        <v>10</v>
      </c>
      <c r="F20" s="38" t="s">
        <v>25</v>
      </c>
      <c r="G20" s="38" t="s">
        <v>26</v>
      </c>
      <c r="H20" s="38" t="s">
        <v>31</v>
      </c>
      <c r="I20" s="40">
        <v>14</v>
      </c>
      <c r="J20" s="40">
        <v>10</v>
      </c>
      <c r="K20" s="40">
        <f t="shared" si="0"/>
        <v>-4</v>
      </c>
      <c r="L20" s="49">
        <f t="shared" si="1"/>
        <v>-0.2857142857142857</v>
      </c>
      <c r="M20" s="50">
        <v>45002</v>
      </c>
      <c r="N20" s="50">
        <v>30503</v>
      </c>
      <c r="O20" s="50">
        <f t="shared" si="2"/>
        <v>-14499</v>
      </c>
      <c r="P20" s="49">
        <f t="shared" si="3"/>
        <v>-0.32218568063641617</v>
      </c>
    </row>
    <row r="21" spans="1:16" x14ac:dyDescent="0.35">
      <c r="A21" t="s">
        <v>1</v>
      </c>
      <c r="B21" t="s">
        <v>157</v>
      </c>
      <c r="C21" t="s">
        <v>158</v>
      </c>
      <c r="D21" s="26" t="s">
        <v>222</v>
      </c>
      <c r="E21" t="s">
        <v>158</v>
      </c>
      <c r="F21" t="s">
        <v>25</v>
      </c>
      <c r="G21" t="s">
        <v>26</v>
      </c>
      <c r="H21" t="s">
        <v>27</v>
      </c>
      <c r="I21" s="1">
        <v>0</v>
      </c>
      <c r="J21" s="1">
        <v>4</v>
      </c>
      <c r="K21" s="1">
        <f t="shared" si="0"/>
        <v>4</v>
      </c>
      <c r="L21" s="3" t="str">
        <f t="shared" si="1"/>
        <v xml:space="preserve"> </v>
      </c>
      <c r="M21" s="5">
        <v>0</v>
      </c>
      <c r="N21" s="5">
        <v>24832</v>
      </c>
      <c r="O21" s="5">
        <f t="shared" si="2"/>
        <v>24832</v>
      </c>
      <c r="P21" s="3" t="str">
        <f t="shared" si="3"/>
        <v xml:space="preserve"> </v>
      </c>
    </row>
    <row r="22" spans="1:16" x14ac:dyDescent="0.35">
      <c r="A22" s="38" t="s">
        <v>1</v>
      </c>
      <c r="B22" s="38" t="s">
        <v>97</v>
      </c>
      <c r="C22" s="38" t="s">
        <v>98</v>
      </c>
      <c r="D22" s="48" t="s">
        <v>223</v>
      </c>
      <c r="E22" s="38" t="s">
        <v>224</v>
      </c>
      <c r="F22" s="38" t="s">
        <v>25</v>
      </c>
      <c r="G22" s="38" t="s">
        <v>26</v>
      </c>
      <c r="H22" s="38" t="s">
        <v>27</v>
      </c>
      <c r="I22" s="40">
        <v>139</v>
      </c>
      <c r="J22" s="40">
        <v>230</v>
      </c>
      <c r="K22" s="40">
        <f t="shared" si="0"/>
        <v>91</v>
      </c>
      <c r="L22" s="49">
        <f t="shared" si="1"/>
        <v>0.65467625899280579</v>
      </c>
      <c r="M22" s="50">
        <v>244982</v>
      </c>
      <c r="N22" s="50">
        <v>362972</v>
      </c>
      <c r="O22" s="50">
        <f t="shared" si="2"/>
        <v>117990</v>
      </c>
      <c r="P22" s="49">
        <f t="shared" si="3"/>
        <v>0.48162722159179044</v>
      </c>
    </row>
    <row r="23" spans="1:16" x14ac:dyDescent="0.35">
      <c r="A23" t="s">
        <v>1</v>
      </c>
      <c r="B23" t="s">
        <v>97</v>
      </c>
      <c r="C23" t="s">
        <v>98</v>
      </c>
      <c r="D23" s="26" t="s">
        <v>225</v>
      </c>
      <c r="E23" t="s">
        <v>226</v>
      </c>
      <c r="F23" t="s">
        <v>25</v>
      </c>
      <c r="G23" t="s">
        <v>26</v>
      </c>
      <c r="H23" t="s">
        <v>27</v>
      </c>
      <c r="I23" s="1">
        <v>196</v>
      </c>
      <c r="J23" s="1">
        <v>357</v>
      </c>
      <c r="K23" s="1">
        <f t="shared" si="0"/>
        <v>161</v>
      </c>
      <c r="L23" s="3">
        <f t="shared" si="1"/>
        <v>0.8214285714285714</v>
      </c>
      <c r="M23" s="5">
        <v>199902</v>
      </c>
      <c r="N23" s="5">
        <v>340967</v>
      </c>
      <c r="O23" s="5">
        <f t="shared" si="2"/>
        <v>141065</v>
      </c>
      <c r="P23" s="3">
        <f t="shared" si="3"/>
        <v>0.70567077868155392</v>
      </c>
    </row>
    <row r="24" spans="1:16" x14ac:dyDescent="0.35">
      <c r="A24" s="38" t="s">
        <v>1</v>
      </c>
      <c r="B24" s="38" t="s">
        <v>128</v>
      </c>
      <c r="C24" s="38" t="s">
        <v>129</v>
      </c>
      <c r="D24" s="48" t="s">
        <v>227</v>
      </c>
      <c r="E24" s="38" t="s">
        <v>228</v>
      </c>
      <c r="F24" s="38" t="s">
        <v>25</v>
      </c>
      <c r="G24" s="38" t="s">
        <v>26</v>
      </c>
      <c r="H24" s="38" t="s">
        <v>27</v>
      </c>
      <c r="I24" s="40">
        <v>61</v>
      </c>
      <c r="J24" s="54">
        <v>0</v>
      </c>
      <c r="K24" s="40">
        <f t="shared" si="0"/>
        <v>-61</v>
      </c>
      <c r="L24" s="49">
        <f t="shared" si="1"/>
        <v>-1</v>
      </c>
      <c r="M24" s="50">
        <v>82000</v>
      </c>
      <c r="N24" s="50">
        <v>0</v>
      </c>
      <c r="O24" s="50">
        <f t="shared" si="2"/>
        <v>-82000</v>
      </c>
      <c r="P24" s="49">
        <f t="shared" si="3"/>
        <v>-1</v>
      </c>
    </row>
    <row r="25" spans="1:16" x14ac:dyDescent="0.35">
      <c r="A25" t="s">
        <v>1</v>
      </c>
      <c r="B25" t="s">
        <v>130</v>
      </c>
      <c r="C25" t="s">
        <v>131</v>
      </c>
      <c r="D25" s="26" t="s">
        <v>229</v>
      </c>
      <c r="E25" t="s">
        <v>230</v>
      </c>
      <c r="F25" t="s">
        <v>25</v>
      </c>
      <c r="G25" t="s">
        <v>34</v>
      </c>
      <c r="H25" t="s">
        <v>27</v>
      </c>
      <c r="I25" s="1">
        <v>360</v>
      </c>
      <c r="J25" s="54">
        <v>0</v>
      </c>
      <c r="K25" s="1">
        <f t="shared" si="0"/>
        <v>-360</v>
      </c>
      <c r="L25" s="3">
        <f t="shared" si="1"/>
        <v>-1</v>
      </c>
      <c r="M25" s="5">
        <v>223169</v>
      </c>
      <c r="N25" s="5">
        <v>0</v>
      </c>
      <c r="O25" s="5">
        <f t="shared" si="2"/>
        <v>-223169</v>
      </c>
      <c r="P25" s="3">
        <f t="shared" si="3"/>
        <v>-1</v>
      </c>
    </row>
    <row r="26" spans="1:16" x14ac:dyDescent="0.35">
      <c r="A26" s="38" t="s">
        <v>1</v>
      </c>
      <c r="B26" s="38" t="s">
        <v>130</v>
      </c>
      <c r="C26" s="38" t="s">
        <v>131</v>
      </c>
      <c r="D26" s="48" t="s">
        <v>231</v>
      </c>
      <c r="E26" s="38" t="s">
        <v>232</v>
      </c>
      <c r="F26" s="38" t="s">
        <v>25</v>
      </c>
      <c r="G26" s="38" t="s">
        <v>34</v>
      </c>
      <c r="H26" s="38" t="s">
        <v>27</v>
      </c>
      <c r="I26" s="40">
        <v>1127</v>
      </c>
      <c r="J26" s="40">
        <v>22</v>
      </c>
      <c r="K26" s="40">
        <f t="shared" si="0"/>
        <v>-1105</v>
      </c>
      <c r="L26" s="49">
        <f t="shared" si="1"/>
        <v>-0.98047914818101156</v>
      </c>
      <c r="M26" s="50">
        <v>1161955</v>
      </c>
      <c r="N26" s="50">
        <v>38764</v>
      </c>
      <c r="O26" s="50">
        <f t="shared" si="2"/>
        <v>-1123191</v>
      </c>
      <c r="P26" s="49">
        <f t="shared" si="3"/>
        <v>-0.9666389834373964</v>
      </c>
    </row>
    <row r="27" spans="1:16" x14ac:dyDescent="0.35">
      <c r="A27" t="s">
        <v>1</v>
      </c>
      <c r="B27" t="s">
        <v>130</v>
      </c>
      <c r="C27" t="s">
        <v>131</v>
      </c>
      <c r="D27" s="26" t="s">
        <v>233</v>
      </c>
      <c r="E27" t="s">
        <v>234</v>
      </c>
      <c r="F27" t="s">
        <v>25</v>
      </c>
      <c r="G27" t="s">
        <v>34</v>
      </c>
      <c r="H27" t="s">
        <v>27</v>
      </c>
      <c r="I27" s="1">
        <v>435</v>
      </c>
      <c r="J27" s="1">
        <v>1</v>
      </c>
      <c r="K27" s="1">
        <f t="shared" si="0"/>
        <v>-434</v>
      </c>
      <c r="L27" s="3">
        <f t="shared" si="1"/>
        <v>-0.99770114942528731</v>
      </c>
      <c r="M27" s="5">
        <v>394860</v>
      </c>
      <c r="N27" s="5">
        <v>1500</v>
      </c>
      <c r="O27" s="5">
        <f t="shared" si="2"/>
        <v>-393360</v>
      </c>
      <c r="P27" s="3">
        <f t="shared" si="3"/>
        <v>-0.99620118523020817</v>
      </c>
    </row>
    <row r="28" spans="1:16" x14ac:dyDescent="0.35">
      <c r="A28" s="38" t="s">
        <v>1</v>
      </c>
      <c r="B28" s="38" t="s">
        <v>130</v>
      </c>
      <c r="C28" s="38" t="s">
        <v>131</v>
      </c>
      <c r="D28" s="48" t="s">
        <v>235</v>
      </c>
      <c r="E28" s="38" t="s">
        <v>236</v>
      </c>
      <c r="F28" s="38" t="s">
        <v>25</v>
      </c>
      <c r="G28" s="38" t="s">
        <v>34</v>
      </c>
      <c r="H28" s="38" t="s">
        <v>27</v>
      </c>
      <c r="I28" s="40">
        <v>355</v>
      </c>
      <c r="J28" s="40">
        <v>1869</v>
      </c>
      <c r="K28" s="40">
        <f t="shared" si="0"/>
        <v>1514</v>
      </c>
      <c r="L28" s="49">
        <f t="shared" si="1"/>
        <v>4.2647887323943658</v>
      </c>
      <c r="M28" s="50">
        <v>334640</v>
      </c>
      <c r="N28" s="50">
        <v>4836511</v>
      </c>
      <c r="O28" s="50">
        <f t="shared" si="2"/>
        <v>4501871</v>
      </c>
      <c r="P28" s="49">
        <f t="shared" si="3"/>
        <v>13.452877719340187</v>
      </c>
    </row>
    <row r="29" spans="1:16" x14ac:dyDescent="0.35">
      <c r="A29" t="s">
        <v>1</v>
      </c>
      <c r="B29" t="s">
        <v>32</v>
      </c>
      <c r="C29" t="s">
        <v>33</v>
      </c>
      <c r="D29" s="26" t="s">
        <v>237</v>
      </c>
      <c r="E29" t="s">
        <v>6</v>
      </c>
      <c r="F29" t="s">
        <v>25</v>
      </c>
      <c r="G29" t="s">
        <v>34</v>
      </c>
      <c r="H29" t="s">
        <v>27</v>
      </c>
      <c r="I29" s="1">
        <v>1272</v>
      </c>
      <c r="J29" s="1">
        <v>1312</v>
      </c>
      <c r="K29" s="1">
        <f t="shared" si="0"/>
        <v>40</v>
      </c>
      <c r="L29" s="3">
        <f t="shared" si="1"/>
        <v>3.1446540880503145E-2</v>
      </c>
      <c r="M29" s="5">
        <v>4466878.2300000004</v>
      </c>
      <c r="N29" s="5">
        <v>4334698.55</v>
      </c>
      <c r="O29" s="5">
        <f t="shared" si="2"/>
        <v>-132179.68000000063</v>
      </c>
      <c r="P29" s="3">
        <f t="shared" si="3"/>
        <v>-2.9591064093099449E-2</v>
      </c>
    </row>
    <row r="30" spans="1:16" x14ac:dyDescent="0.35">
      <c r="A30" s="38" t="s">
        <v>1</v>
      </c>
      <c r="B30" s="38" t="s">
        <v>35</v>
      </c>
      <c r="C30" s="38" t="s">
        <v>36</v>
      </c>
      <c r="D30" s="48" t="s">
        <v>238</v>
      </c>
      <c r="E30" s="38" t="s">
        <v>7</v>
      </c>
      <c r="F30" s="38" t="s">
        <v>25</v>
      </c>
      <c r="G30" s="38" t="s">
        <v>34</v>
      </c>
      <c r="H30" s="38" t="s">
        <v>27</v>
      </c>
      <c r="I30" s="40">
        <v>494</v>
      </c>
      <c r="J30" s="40">
        <v>424</v>
      </c>
      <c r="K30" s="40">
        <f t="shared" si="0"/>
        <v>-70</v>
      </c>
      <c r="L30" s="49">
        <f t="shared" si="1"/>
        <v>-0.1417004048582996</v>
      </c>
      <c r="M30" s="50">
        <v>230600</v>
      </c>
      <c r="N30" s="50">
        <v>196800</v>
      </c>
      <c r="O30" s="50">
        <f t="shared" si="2"/>
        <v>-33800</v>
      </c>
      <c r="P30" s="49">
        <f t="shared" si="3"/>
        <v>-0.14657415437987859</v>
      </c>
    </row>
    <row r="31" spans="1:16" x14ac:dyDescent="0.35">
      <c r="A31" t="s">
        <v>1</v>
      </c>
      <c r="B31" t="s">
        <v>40</v>
      </c>
      <c r="C31" t="s">
        <v>103</v>
      </c>
      <c r="D31" s="26" t="s">
        <v>239</v>
      </c>
      <c r="E31" t="s">
        <v>240</v>
      </c>
      <c r="F31" t="s">
        <v>25</v>
      </c>
      <c r="G31" t="s">
        <v>66</v>
      </c>
      <c r="H31" t="s">
        <v>27</v>
      </c>
      <c r="I31" s="1">
        <v>2</v>
      </c>
      <c r="J31" s="1">
        <v>3</v>
      </c>
      <c r="K31" s="1">
        <f t="shared" si="0"/>
        <v>1</v>
      </c>
      <c r="L31" s="3">
        <f t="shared" si="1"/>
        <v>0.5</v>
      </c>
      <c r="M31" s="5">
        <v>7626</v>
      </c>
      <c r="N31" s="5">
        <v>8478</v>
      </c>
      <c r="O31" s="5">
        <f t="shared" si="2"/>
        <v>852</v>
      </c>
      <c r="P31" s="3">
        <f t="shared" si="3"/>
        <v>0.11172305271439811</v>
      </c>
    </row>
    <row r="32" spans="1:16" x14ac:dyDescent="0.35">
      <c r="A32" s="38" t="s">
        <v>1</v>
      </c>
      <c r="B32" s="38" t="s">
        <v>40</v>
      </c>
      <c r="C32" s="38" t="s">
        <v>103</v>
      </c>
      <c r="D32" s="48" t="s">
        <v>241</v>
      </c>
      <c r="E32" s="38" t="s">
        <v>242</v>
      </c>
      <c r="F32" s="38" t="s">
        <v>25</v>
      </c>
      <c r="G32" s="38" t="s">
        <v>75</v>
      </c>
      <c r="H32" s="38" t="s">
        <v>27</v>
      </c>
      <c r="I32" s="40">
        <v>30</v>
      </c>
      <c r="J32" s="40">
        <v>18</v>
      </c>
      <c r="K32" s="40">
        <f t="shared" si="0"/>
        <v>-12</v>
      </c>
      <c r="L32" s="49">
        <f t="shared" si="1"/>
        <v>-0.4</v>
      </c>
      <c r="M32" s="50">
        <v>90355</v>
      </c>
      <c r="N32" s="50">
        <v>39911.75</v>
      </c>
      <c r="O32" s="50">
        <f t="shared" si="2"/>
        <v>-50443.25</v>
      </c>
      <c r="P32" s="49">
        <f t="shared" si="3"/>
        <v>-0.5582784571966134</v>
      </c>
    </row>
    <row r="33" spans="1:16" x14ac:dyDescent="0.35">
      <c r="A33" t="s">
        <v>1</v>
      </c>
      <c r="B33" t="s">
        <v>40</v>
      </c>
      <c r="C33" t="s">
        <v>103</v>
      </c>
      <c r="D33" s="26" t="s">
        <v>243</v>
      </c>
      <c r="E33" t="s">
        <v>244</v>
      </c>
      <c r="F33" t="s">
        <v>25</v>
      </c>
      <c r="G33" t="s">
        <v>75</v>
      </c>
      <c r="H33" t="s">
        <v>27</v>
      </c>
      <c r="I33" s="1">
        <v>160</v>
      </c>
      <c r="J33" s="54">
        <v>0</v>
      </c>
      <c r="K33" s="1">
        <f t="shared" si="0"/>
        <v>-160</v>
      </c>
      <c r="L33" s="3">
        <f t="shared" si="1"/>
        <v>-1</v>
      </c>
      <c r="M33" s="5">
        <v>74650</v>
      </c>
      <c r="N33" s="5">
        <v>0</v>
      </c>
      <c r="O33" s="5">
        <f t="shared" si="2"/>
        <v>-74650</v>
      </c>
      <c r="P33" s="3">
        <f t="shared" si="3"/>
        <v>-1</v>
      </c>
    </row>
    <row r="34" spans="1:16" x14ac:dyDescent="0.35">
      <c r="A34" s="38" t="s">
        <v>1</v>
      </c>
      <c r="B34" s="38" t="s">
        <v>37</v>
      </c>
      <c r="C34" s="38" t="s">
        <v>38</v>
      </c>
      <c r="D34" s="48" t="s">
        <v>245</v>
      </c>
      <c r="E34" s="38" t="s">
        <v>5</v>
      </c>
      <c r="F34" s="38" t="s">
        <v>25</v>
      </c>
      <c r="G34" s="38" t="s">
        <v>34</v>
      </c>
      <c r="H34" s="38" t="s">
        <v>27</v>
      </c>
      <c r="I34" s="40">
        <v>14</v>
      </c>
      <c r="J34" s="40">
        <v>11</v>
      </c>
      <c r="K34" s="40">
        <f t="shared" si="0"/>
        <v>-3</v>
      </c>
      <c r="L34" s="49">
        <f t="shared" si="1"/>
        <v>-0.21428571428571427</v>
      </c>
      <c r="M34" s="50">
        <v>10123.879999999999</v>
      </c>
      <c r="N34" s="50">
        <v>15536.83</v>
      </c>
      <c r="O34" s="50">
        <f t="shared" si="2"/>
        <v>5412.9500000000007</v>
      </c>
      <c r="P34" s="49">
        <f t="shared" si="3"/>
        <v>0.5346714895869964</v>
      </c>
    </row>
    <row r="35" spans="1:16" x14ac:dyDescent="0.35">
      <c r="A35" t="s">
        <v>1</v>
      </c>
      <c r="B35" t="s">
        <v>37</v>
      </c>
      <c r="C35" t="s">
        <v>38</v>
      </c>
      <c r="D35" s="26" t="s">
        <v>246</v>
      </c>
      <c r="E35" t="s">
        <v>247</v>
      </c>
      <c r="F35" t="s">
        <v>25</v>
      </c>
      <c r="G35" t="s">
        <v>26</v>
      </c>
      <c r="H35" t="s">
        <v>27</v>
      </c>
      <c r="I35" s="1">
        <v>94</v>
      </c>
      <c r="J35" s="54">
        <v>0</v>
      </c>
      <c r="K35" s="1">
        <f t="shared" si="0"/>
        <v>-94</v>
      </c>
      <c r="L35" s="3">
        <f t="shared" si="1"/>
        <v>-1</v>
      </c>
      <c r="M35" s="5">
        <v>99600</v>
      </c>
      <c r="N35" s="5">
        <v>0</v>
      </c>
      <c r="O35" s="5">
        <f t="shared" si="2"/>
        <v>-99600</v>
      </c>
      <c r="P35" s="3">
        <f t="shared" si="3"/>
        <v>-1</v>
      </c>
    </row>
    <row r="36" spans="1:16" x14ac:dyDescent="0.35">
      <c r="A36" s="38" t="s">
        <v>1</v>
      </c>
      <c r="B36" s="38" t="s">
        <v>99</v>
      </c>
      <c r="C36" s="38" t="s">
        <v>104</v>
      </c>
      <c r="D36" s="48" t="s">
        <v>248</v>
      </c>
      <c r="E36" s="38" t="s">
        <v>249</v>
      </c>
      <c r="F36" s="38" t="s">
        <v>25</v>
      </c>
      <c r="G36" s="38" t="s">
        <v>26</v>
      </c>
      <c r="H36" s="38" t="s">
        <v>31</v>
      </c>
      <c r="I36" s="40">
        <v>1199</v>
      </c>
      <c r="J36" s="54">
        <v>429</v>
      </c>
      <c r="K36" s="40">
        <f t="shared" si="0"/>
        <v>-770</v>
      </c>
      <c r="L36" s="49">
        <f t="shared" si="1"/>
        <v>-0.64220183486238536</v>
      </c>
      <c r="M36" s="50">
        <v>525492.89</v>
      </c>
      <c r="N36" s="50">
        <v>76893.89</v>
      </c>
      <c r="O36" s="50">
        <f t="shared" si="2"/>
        <v>-448599</v>
      </c>
      <c r="P36" s="49">
        <f t="shared" si="3"/>
        <v>-0.85367282514516984</v>
      </c>
    </row>
    <row r="37" spans="1:16" x14ac:dyDescent="0.35">
      <c r="A37" s="57" t="s">
        <v>1</v>
      </c>
      <c r="B37" s="57" t="s">
        <v>452</v>
      </c>
      <c r="C37" s="57" t="s">
        <v>453</v>
      </c>
      <c r="D37" s="57" t="s">
        <v>454</v>
      </c>
      <c r="E37" s="57" t="s">
        <v>455</v>
      </c>
      <c r="F37" s="57" t="s">
        <v>25</v>
      </c>
      <c r="G37" s="57" t="s">
        <v>26</v>
      </c>
      <c r="H37" s="57" t="s">
        <v>31</v>
      </c>
      <c r="I37" s="58">
        <v>0</v>
      </c>
      <c r="J37" s="58">
        <v>6</v>
      </c>
      <c r="K37" s="58">
        <f t="shared" ref="K37:K38" si="4">J37-I37</f>
        <v>6</v>
      </c>
      <c r="L37" s="59" t="str">
        <f t="shared" ref="L37:L38" si="5">IF(I37 &gt; 0,K37/I37," ")</f>
        <v xml:space="preserve"> </v>
      </c>
      <c r="M37" s="60">
        <v>0</v>
      </c>
      <c r="N37" s="60">
        <v>15000</v>
      </c>
      <c r="O37" s="5">
        <f t="shared" ref="O37:O38" si="6">N37-M37</f>
        <v>15000</v>
      </c>
      <c r="P37" s="3" t="str">
        <f t="shared" ref="P37:P38" si="7">IF(M37 &gt; 0,O37/M37," ")</f>
        <v xml:space="preserve"> </v>
      </c>
    </row>
    <row r="38" spans="1:16" x14ac:dyDescent="0.35">
      <c r="A38" s="30" t="s">
        <v>23</v>
      </c>
      <c r="B38" s="4"/>
      <c r="C38" s="4"/>
      <c r="D38" s="4"/>
      <c r="E38" s="4"/>
      <c r="F38" s="4"/>
      <c r="G38" s="4"/>
      <c r="H38" s="4"/>
      <c r="I38" s="4">
        <v>3447</v>
      </c>
      <c r="J38" s="4">
        <v>2919</v>
      </c>
      <c r="K38" s="32">
        <f t="shared" si="4"/>
        <v>-528</v>
      </c>
      <c r="L38" s="53">
        <f t="shared" si="5"/>
        <v>-0.15317667536988686</v>
      </c>
      <c r="M38" s="55">
        <f>SUM(M13:M37)</f>
        <v>8787198.4800000004</v>
      </c>
      <c r="N38" s="55">
        <f>SUM(N13:N37)</f>
        <v>11227215.939999999</v>
      </c>
      <c r="O38" s="61">
        <f t="shared" si="6"/>
        <v>2440017.459999999</v>
      </c>
      <c r="P38" s="62">
        <f t="shared" si="7"/>
        <v>0.27767865555257137</v>
      </c>
    </row>
    <row r="41" spans="1:16" x14ac:dyDescent="0.35">
      <c r="A41" s="26"/>
      <c r="B41" s="26"/>
      <c r="C41" s="26"/>
      <c r="D41" s="26"/>
      <c r="E41" s="26"/>
      <c r="F41" s="26"/>
      <c r="G41" s="26"/>
      <c r="H41" s="26"/>
    </row>
    <row r="42" spans="1:16" x14ac:dyDescent="0.35">
      <c r="A42" s="26"/>
      <c r="B42" s="26"/>
      <c r="C42" s="26"/>
      <c r="D42" s="26"/>
      <c r="E42" s="26"/>
      <c r="F42" s="26"/>
      <c r="G42" s="26"/>
      <c r="H42" s="26"/>
    </row>
    <row r="43" spans="1:16" x14ac:dyDescent="0.35">
      <c r="A43" s="26"/>
      <c r="B43" s="26"/>
      <c r="C43" s="26"/>
      <c r="D43" s="26"/>
    </row>
    <row r="44" spans="1:16" x14ac:dyDescent="0.35">
      <c r="A44" s="26"/>
      <c r="B44" s="26"/>
      <c r="C44" s="26"/>
      <c r="D44" s="26"/>
    </row>
    <row r="45" spans="1:16" x14ac:dyDescent="0.35">
      <c r="A45" s="26"/>
      <c r="B45" s="26"/>
      <c r="C45" s="26"/>
      <c r="D45" s="26"/>
    </row>
    <row r="46" spans="1:16" x14ac:dyDescent="0.35">
      <c r="A46" s="26"/>
      <c r="B46" s="26"/>
      <c r="C46" s="26"/>
      <c r="D46" s="26"/>
    </row>
    <row r="47" spans="1:16" x14ac:dyDescent="0.35">
      <c r="A47" s="26"/>
      <c r="B47" s="26"/>
      <c r="C47" s="26"/>
      <c r="D47" s="26"/>
    </row>
    <row r="48" spans="1:16" x14ac:dyDescent="0.35">
      <c r="A48" s="26"/>
      <c r="B48" s="26"/>
      <c r="C48" s="26"/>
      <c r="D48" s="26"/>
    </row>
    <row r="49" spans="1:4" x14ac:dyDescent="0.35">
      <c r="A49" s="26"/>
      <c r="B49" s="26"/>
      <c r="C49" s="26"/>
      <c r="D49" s="26"/>
    </row>
    <row r="50" spans="1:4" x14ac:dyDescent="0.35">
      <c r="A50" s="26"/>
      <c r="B50" s="26"/>
      <c r="C50" s="26"/>
      <c r="D50" s="26"/>
    </row>
    <row r="51" spans="1:4" x14ac:dyDescent="0.35">
      <c r="A51" s="26"/>
      <c r="B51" s="26"/>
      <c r="C51" s="26"/>
      <c r="D51" s="26"/>
    </row>
    <row r="52" spans="1:4" x14ac:dyDescent="0.35">
      <c r="A52" s="26"/>
      <c r="B52" s="26"/>
      <c r="C52" s="26"/>
      <c r="D52" s="26"/>
    </row>
    <row r="53" spans="1:4" x14ac:dyDescent="0.35">
      <c r="A53" s="26"/>
      <c r="B53" s="26"/>
      <c r="C53" s="26"/>
      <c r="D53" s="26"/>
    </row>
    <row r="54" spans="1:4" x14ac:dyDescent="0.35">
      <c r="A54" s="26"/>
      <c r="B54" s="26"/>
      <c r="C54" s="26"/>
      <c r="D54" s="26"/>
    </row>
    <row r="55" spans="1:4" x14ac:dyDescent="0.35">
      <c r="A55" s="26"/>
      <c r="B55" s="26"/>
      <c r="C55" s="26"/>
      <c r="D55" s="26"/>
    </row>
    <row r="56" spans="1:4" x14ac:dyDescent="0.35">
      <c r="A56" s="26"/>
      <c r="B56" s="26"/>
      <c r="C56" s="26"/>
      <c r="D56" s="26"/>
    </row>
    <row r="57" spans="1:4" x14ac:dyDescent="0.35">
      <c r="A57" s="26"/>
      <c r="B57" s="26"/>
      <c r="C57" s="26"/>
      <c r="D57" s="26"/>
    </row>
    <row r="58" spans="1:4" x14ac:dyDescent="0.35">
      <c r="A58" s="26"/>
      <c r="B58" s="26"/>
      <c r="C58" s="26"/>
      <c r="D58" s="26"/>
    </row>
    <row r="59" spans="1:4" x14ac:dyDescent="0.35">
      <c r="A59" s="26"/>
      <c r="B59" s="26"/>
      <c r="C59" s="26"/>
      <c r="D59" s="26"/>
    </row>
    <row r="60" spans="1:4" x14ac:dyDescent="0.35">
      <c r="A60" s="26"/>
      <c r="B60" s="26"/>
      <c r="C60" s="26"/>
      <c r="D60" s="26"/>
    </row>
    <row r="61" spans="1:4" x14ac:dyDescent="0.35">
      <c r="A61" s="26"/>
      <c r="B61" s="26"/>
      <c r="C61" s="26"/>
      <c r="D61" s="26"/>
    </row>
    <row r="62" spans="1:4" x14ac:dyDescent="0.35">
      <c r="A62" s="26"/>
      <c r="B62" s="26"/>
      <c r="C62" s="26"/>
      <c r="D62" s="26"/>
    </row>
    <row r="63" spans="1:4" x14ac:dyDescent="0.35">
      <c r="A63" s="26"/>
      <c r="B63" s="26"/>
      <c r="C63" s="26"/>
      <c r="D63" s="26"/>
    </row>
    <row r="64" spans="1:4" x14ac:dyDescent="0.35">
      <c r="A64" s="26"/>
      <c r="B64" s="26"/>
      <c r="C64" s="26"/>
      <c r="D64" s="26"/>
    </row>
    <row r="65" spans="1:4" x14ac:dyDescent="0.35">
      <c r="A65" s="26"/>
      <c r="B65" s="26"/>
      <c r="C65" s="26"/>
      <c r="D65" s="26"/>
    </row>
    <row r="66" spans="1:4" x14ac:dyDescent="0.35">
      <c r="A66" s="26"/>
      <c r="B66" s="26"/>
      <c r="C66" s="26"/>
      <c r="D66" s="26"/>
    </row>
  </sheetData>
  <mergeCells count="2">
    <mergeCell ref="I11:L11"/>
    <mergeCell ref="M11:P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2:P20"/>
  <sheetViews>
    <sheetView topLeftCell="A4" workbookViewId="0">
      <selection activeCell="J12" sqref="J12"/>
    </sheetView>
  </sheetViews>
  <sheetFormatPr defaultRowHeight="14.5" x14ac:dyDescent="0.35"/>
  <cols>
    <col min="9" max="16" width="11.7265625" customWidth="1"/>
    <col min="17" max="17" width="10.7265625" customWidth="1"/>
  </cols>
  <sheetData>
    <row r="2" spans="1:16" x14ac:dyDescent="0.35">
      <c r="A2" s="4" t="s">
        <v>96</v>
      </c>
    </row>
    <row r="3" spans="1:16" x14ac:dyDescent="0.35">
      <c r="A3" t="s">
        <v>102</v>
      </c>
    </row>
    <row r="4" spans="1:16" x14ac:dyDescent="0.35">
      <c r="A4" t="s">
        <v>109</v>
      </c>
    </row>
    <row r="5" spans="1:16" x14ac:dyDescent="0.35">
      <c r="A5" t="s">
        <v>100</v>
      </c>
    </row>
    <row r="6" spans="1:16" x14ac:dyDescent="0.35">
      <c r="A6" t="s">
        <v>108</v>
      </c>
    </row>
    <row r="7" spans="1:16" x14ac:dyDescent="0.35">
      <c r="A7" s="4" t="s">
        <v>445</v>
      </c>
      <c r="B7" s="4"/>
    </row>
    <row r="8" spans="1:16" x14ac:dyDescent="0.35">
      <c r="A8" s="4"/>
      <c r="B8" s="4"/>
    </row>
    <row r="9" spans="1:16" x14ac:dyDescent="0.35">
      <c r="A9" s="4" t="s">
        <v>180</v>
      </c>
    </row>
    <row r="10" spans="1:16" x14ac:dyDescent="0.35">
      <c r="A10" s="52" t="s">
        <v>49</v>
      </c>
      <c r="B10" s="46"/>
      <c r="C10" s="46"/>
      <c r="D10" s="46"/>
      <c r="E10" s="46"/>
      <c r="F10" s="46"/>
      <c r="G10" s="46"/>
      <c r="H10" s="46"/>
      <c r="I10" s="87" t="s">
        <v>20</v>
      </c>
      <c r="J10" s="87"/>
      <c r="K10" s="87"/>
      <c r="L10" s="87"/>
      <c r="M10" s="88" t="s">
        <v>22</v>
      </c>
      <c r="N10" s="88"/>
      <c r="O10" s="88"/>
      <c r="P10" s="88"/>
    </row>
    <row r="11" spans="1:16" ht="58" x14ac:dyDescent="0.35">
      <c r="A11" s="22" t="s">
        <v>2</v>
      </c>
      <c r="B11" s="22" t="s">
        <v>17</v>
      </c>
      <c r="C11" s="22" t="s">
        <v>48</v>
      </c>
      <c r="D11" s="22" t="s">
        <v>18</v>
      </c>
      <c r="E11" s="22" t="s">
        <v>19</v>
      </c>
      <c r="F11" s="22" t="s">
        <v>44</v>
      </c>
      <c r="G11" s="22" t="s">
        <v>45</v>
      </c>
      <c r="H11" s="22" t="s">
        <v>46</v>
      </c>
      <c r="I11" s="18" t="s">
        <v>111</v>
      </c>
      <c r="J11" s="18" t="s">
        <v>173</v>
      </c>
      <c r="K11" s="23" t="s">
        <v>13</v>
      </c>
      <c r="L11" s="23" t="s">
        <v>21</v>
      </c>
      <c r="M11" s="18" t="s">
        <v>111</v>
      </c>
      <c r="N11" s="18" t="s">
        <v>173</v>
      </c>
      <c r="O11" s="23" t="s">
        <v>13</v>
      </c>
      <c r="P11" s="23" t="s">
        <v>21</v>
      </c>
    </row>
    <row r="12" spans="1:16" x14ac:dyDescent="0.35">
      <c r="A12" t="s">
        <v>1</v>
      </c>
      <c r="B12" t="s">
        <v>54</v>
      </c>
      <c r="C12" t="s">
        <v>55</v>
      </c>
      <c r="D12" t="s">
        <v>250</v>
      </c>
      <c r="E12" t="s">
        <v>56</v>
      </c>
      <c r="F12" t="s">
        <v>53</v>
      </c>
      <c r="G12" t="s">
        <v>42</v>
      </c>
      <c r="H12" t="s">
        <v>27</v>
      </c>
      <c r="I12" s="1">
        <v>11</v>
      </c>
      <c r="J12" s="1">
        <v>10</v>
      </c>
      <c r="K12" s="1">
        <f>J12-I12</f>
        <v>-1</v>
      </c>
      <c r="L12" s="3">
        <f>K12/I12</f>
        <v>-9.0909090909090912E-2</v>
      </c>
      <c r="M12" s="5">
        <v>166612</v>
      </c>
      <c r="N12" s="5">
        <v>114436</v>
      </c>
      <c r="O12" s="5">
        <f>N12-M12</f>
        <v>-52176</v>
      </c>
      <c r="P12" s="3">
        <f>O12/M12</f>
        <v>-0.3131587160588673</v>
      </c>
    </row>
    <row r="13" spans="1:16" x14ac:dyDescent="0.35">
      <c r="A13" s="38" t="s">
        <v>1</v>
      </c>
      <c r="B13" s="38" t="s">
        <v>59</v>
      </c>
      <c r="C13" s="38" t="s">
        <v>60</v>
      </c>
      <c r="D13" s="38" t="s">
        <v>251</v>
      </c>
      <c r="E13" s="38" t="s">
        <v>61</v>
      </c>
      <c r="F13" s="38" t="s">
        <v>53</v>
      </c>
      <c r="G13" s="38" t="s">
        <v>34</v>
      </c>
      <c r="H13" s="38" t="s">
        <v>27</v>
      </c>
      <c r="I13" s="40">
        <v>286</v>
      </c>
      <c r="J13" s="40">
        <v>301</v>
      </c>
      <c r="K13" s="40">
        <f t="shared" ref="K13:K14" si="0">J13-I13</f>
        <v>15</v>
      </c>
      <c r="L13" s="49">
        <f t="shared" ref="L13:L14" si="1">K13/I13</f>
        <v>5.2447552447552448E-2</v>
      </c>
      <c r="M13" s="50">
        <v>861537</v>
      </c>
      <c r="N13" s="50">
        <v>966710</v>
      </c>
      <c r="O13" s="50">
        <f t="shared" ref="O13:O14" si="2">N13-M13</f>
        <v>105173</v>
      </c>
      <c r="P13" s="49">
        <f t="shared" ref="P13:P14" si="3">O13/M13</f>
        <v>0.12207601066466095</v>
      </c>
    </row>
    <row r="14" spans="1:16" x14ac:dyDescent="0.35">
      <c r="A14" t="s">
        <v>1</v>
      </c>
      <c r="B14" t="s">
        <v>50</v>
      </c>
      <c r="C14" t="s">
        <v>51</v>
      </c>
      <c r="D14" t="s">
        <v>252</v>
      </c>
      <c r="E14" t="s">
        <v>52</v>
      </c>
      <c r="F14" t="s">
        <v>53</v>
      </c>
      <c r="G14" t="s">
        <v>34</v>
      </c>
      <c r="H14" t="s">
        <v>27</v>
      </c>
      <c r="I14" s="1">
        <v>248</v>
      </c>
      <c r="J14" s="1">
        <v>261</v>
      </c>
      <c r="K14" s="1">
        <f t="shared" si="0"/>
        <v>13</v>
      </c>
      <c r="L14" s="3">
        <f t="shared" si="1"/>
        <v>5.2419354838709679E-2</v>
      </c>
      <c r="M14" s="5">
        <v>1086824</v>
      </c>
      <c r="N14" s="5">
        <v>1106673</v>
      </c>
      <c r="O14" s="5">
        <f t="shared" si="2"/>
        <v>19849</v>
      </c>
      <c r="P14" s="3">
        <f t="shared" si="3"/>
        <v>1.8263306662348273E-2</v>
      </c>
    </row>
    <row r="15" spans="1:16" x14ac:dyDescent="0.35">
      <c r="A15" s="4" t="s">
        <v>23</v>
      </c>
      <c r="B15" s="4"/>
      <c r="C15" s="4"/>
      <c r="D15" s="4"/>
      <c r="E15" s="4"/>
      <c r="F15" s="4"/>
      <c r="G15" s="4"/>
      <c r="H15" s="4"/>
      <c r="I15" s="32">
        <v>314</v>
      </c>
      <c r="J15" s="32">
        <v>318</v>
      </c>
      <c r="K15" s="32">
        <f t="shared" ref="K15" si="4">J15-I15</f>
        <v>4</v>
      </c>
      <c r="L15" s="53">
        <f t="shared" ref="L15" si="5">K15/I15</f>
        <v>1.2738853503184714E-2</v>
      </c>
      <c r="M15" s="51">
        <f>SUM(M12:M14)</f>
        <v>2114973</v>
      </c>
      <c r="N15" s="51">
        <f>SUM(N12:N14)</f>
        <v>2187819</v>
      </c>
      <c r="O15" s="51">
        <f t="shared" ref="O15" si="6">N15-M15</f>
        <v>72846</v>
      </c>
      <c r="P15" s="53">
        <f t="shared" ref="P15" si="7">O15/M15</f>
        <v>3.4442992889270926E-2</v>
      </c>
    </row>
    <row r="17" spans="1:13" x14ac:dyDescent="0.35">
      <c r="M17" s="6"/>
    </row>
    <row r="18" spans="1:13" x14ac:dyDescent="0.35">
      <c r="A18" s="26"/>
      <c r="B18" s="26"/>
      <c r="C18" s="26"/>
      <c r="D18" s="26"/>
      <c r="E18" s="26"/>
      <c r="F18" s="26"/>
      <c r="G18" s="26"/>
      <c r="H18" s="26"/>
    </row>
    <row r="19" spans="1:13" x14ac:dyDescent="0.35">
      <c r="A19" s="26"/>
      <c r="B19" s="26"/>
      <c r="C19" s="26"/>
      <c r="D19" s="26"/>
      <c r="E19" s="26"/>
      <c r="F19" s="26"/>
      <c r="G19" s="26"/>
      <c r="H19" s="26"/>
    </row>
    <row r="20" spans="1:13" x14ac:dyDescent="0.35">
      <c r="A20" s="26"/>
      <c r="B20" s="26"/>
      <c r="C20" s="26"/>
      <c r="D20" s="26"/>
      <c r="E20" s="26"/>
      <c r="F20" s="26"/>
      <c r="G20" s="26"/>
      <c r="H20" s="26"/>
    </row>
  </sheetData>
  <mergeCells count="2">
    <mergeCell ref="I10:L10"/>
    <mergeCell ref="M10:P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sheetPr>
  <dimension ref="A2:P214"/>
  <sheetViews>
    <sheetView topLeftCell="A99" workbookViewId="0">
      <selection activeCell="D123" sqref="D123"/>
    </sheetView>
  </sheetViews>
  <sheetFormatPr defaultRowHeight="14.5" x14ac:dyDescent="0.35"/>
  <cols>
    <col min="5" max="5" width="34.1796875" bestFit="1" customWidth="1"/>
    <col min="9" max="17" width="10.81640625" customWidth="1"/>
  </cols>
  <sheetData>
    <row r="2" spans="1:16" x14ac:dyDescent="0.35">
      <c r="A2" s="4" t="s">
        <v>96</v>
      </c>
    </row>
    <row r="3" spans="1:16" x14ac:dyDescent="0.35">
      <c r="A3" t="s">
        <v>102</v>
      </c>
    </row>
    <row r="4" spans="1:16" x14ac:dyDescent="0.35">
      <c r="A4" t="s">
        <v>109</v>
      </c>
    </row>
    <row r="5" spans="1:16" x14ac:dyDescent="0.35">
      <c r="A5" t="s">
        <v>100</v>
      </c>
    </row>
    <row r="6" spans="1:16" x14ac:dyDescent="0.35">
      <c r="A6" t="s">
        <v>108</v>
      </c>
    </row>
    <row r="7" spans="1:16" x14ac:dyDescent="0.35">
      <c r="A7" s="4" t="s">
        <v>445</v>
      </c>
      <c r="B7" s="4"/>
    </row>
    <row r="9" spans="1:16" x14ac:dyDescent="0.35">
      <c r="A9" s="4" t="s">
        <v>180</v>
      </c>
    </row>
    <row r="10" spans="1:16" x14ac:dyDescent="0.35">
      <c r="A10" s="52" t="s">
        <v>49</v>
      </c>
      <c r="B10" s="46"/>
      <c r="C10" s="46"/>
      <c r="D10" s="46"/>
      <c r="E10" s="46"/>
      <c r="F10" s="46"/>
      <c r="G10" s="46"/>
      <c r="H10" s="46"/>
      <c r="I10" s="87" t="s">
        <v>20</v>
      </c>
      <c r="J10" s="87"/>
      <c r="K10" s="87"/>
      <c r="L10" s="87"/>
      <c r="M10" s="88" t="s">
        <v>22</v>
      </c>
      <c r="N10" s="88"/>
      <c r="O10" s="88"/>
      <c r="P10" s="88"/>
    </row>
    <row r="11" spans="1:16" ht="58" x14ac:dyDescent="0.35">
      <c r="A11" s="15" t="s">
        <v>2</v>
      </c>
      <c r="B11" s="15" t="s">
        <v>17</v>
      </c>
      <c r="C11" s="15" t="s">
        <v>48</v>
      </c>
      <c r="D11" s="15" t="s">
        <v>18</v>
      </c>
      <c r="E11" s="15" t="s">
        <v>19</v>
      </c>
      <c r="F11" s="15" t="s">
        <v>44</v>
      </c>
      <c r="G11" s="15" t="s">
        <v>45</v>
      </c>
      <c r="H11" s="15" t="s">
        <v>46</v>
      </c>
      <c r="I11" s="18" t="s">
        <v>111</v>
      </c>
      <c r="J11" s="18" t="s">
        <v>173</v>
      </c>
      <c r="K11" s="17" t="s">
        <v>13</v>
      </c>
      <c r="L11" s="17" t="s">
        <v>21</v>
      </c>
      <c r="M11" s="18" t="s">
        <v>111</v>
      </c>
      <c r="N11" s="18" t="s">
        <v>173</v>
      </c>
      <c r="O11" s="17" t="s">
        <v>13</v>
      </c>
      <c r="P11" s="17" t="s">
        <v>21</v>
      </c>
    </row>
    <row r="12" spans="1:16" x14ac:dyDescent="0.35">
      <c r="A12" t="s">
        <v>1</v>
      </c>
      <c r="B12" t="s">
        <v>62</v>
      </c>
      <c r="C12" t="s">
        <v>63</v>
      </c>
      <c r="D12" s="26" t="s">
        <v>253</v>
      </c>
      <c r="E12" t="s">
        <v>64</v>
      </c>
      <c r="F12" t="s">
        <v>72</v>
      </c>
      <c r="G12" t="s">
        <v>26</v>
      </c>
      <c r="H12" t="s">
        <v>27</v>
      </c>
      <c r="I12" s="1">
        <v>13</v>
      </c>
      <c r="J12" s="1">
        <v>12</v>
      </c>
      <c r="K12" s="1">
        <f>J12-I12</f>
        <v>-1</v>
      </c>
      <c r="L12" s="3">
        <f>IF(I12 &gt; 0,K12/I12," ")</f>
        <v>-7.6923076923076927E-2</v>
      </c>
      <c r="M12" s="5">
        <v>12900</v>
      </c>
      <c r="N12" s="5">
        <v>13800</v>
      </c>
      <c r="O12" s="5">
        <f>N12-M12</f>
        <v>900</v>
      </c>
      <c r="P12" s="3">
        <f>IF(M12 &gt; 0,O12/M12," ")</f>
        <v>6.9767441860465115E-2</v>
      </c>
    </row>
    <row r="13" spans="1:16" x14ac:dyDescent="0.35">
      <c r="A13" s="38" t="s">
        <v>1</v>
      </c>
      <c r="B13" s="38" t="s">
        <v>67</v>
      </c>
      <c r="C13" s="38" t="s">
        <v>68</v>
      </c>
      <c r="D13" s="48" t="s">
        <v>254</v>
      </c>
      <c r="E13" s="38" t="s">
        <v>255</v>
      </c>
      <c r="F13" s="38" t="s">
        <v>72</v>
      </c>
      <c r="G13" s="38" t="s">
        <v>66</v>
      </c>
      <c r="H13" s="38" t="s">
        <v>27</v>
      </c>
      <c r="I13" s="40">
        <v>5</v>
      </c>
      <c r="J13" s="40">
        <v>5</v>
      </c>
      <c r="K13" s="40">
        <f t="shared" ref="K13:K76" si="0">J13-I13</f>
        <v>0</v>
      </c>
      <c r="L13" s="49">
        <f t="shared" ref="L13:L76" si="1">IF(I13 &gt; 0,K13/I13," ")</f>
        <v>0</v>
      </c>
      <c r="M13" s="50">
        <v>10000</v>
      </c>
      <c r="N13" s="50">
        <v>10000</v>
      </c>
      <c r="O13" s="50">
        <f t="shared" ref="O13:O76" si="2">N13-M13</f>
        <v>0</v>
      </c>
      <c r="P13" s="49">
        <f t="shared" ref="P13:P76" si="3">IF(M13 &gt; 0,O13/M13," ")</f>
        <v>0</v>
      </c>
    </row>
    <row r="14" spans="1:16" x14ac:dyDescent="0.35">
      <c r="A14" t="s">
        <v>1</v>
      </c>
      <c r="B14" t="s">
        <v>67</v>
      </c>
      <c r="C14" t="s">
        <v>68</v>
      </c>
      <c r="D14" s="26" t="s">
        <v>256</v>
      </c>
      <c r="E14" t="s">
        <v>257</v>
      </c>
      <c r="F14" t="s">
        <v>72</v>
      </c>
      <c r="G14" t="s">
        <v>66</v>
      </c>
      <c r="H14" t="s">
        <v>27</v>
      </c>
      <c r="I14" s="1">
        <v>32</v>
      </c>
      <c r="J14" s="1">
        <v>15</v>
      </c>
      <c r="K14" s="1">
        <f t="shared" si="0"/>
        <v>-17</v>
      </c>
      <c r="L14" s="3">
        <f t="shared" si="1"/>
        <v>-0.53125</v>
      </c>
      <c r="M14" s="5">
        <v>23167</v>
      </c>
      <c r="N14" s="5">
        <v>11250</v>
      </c>
      <c r="O14" s="5">
        <f t="shared" si="2"/>
        <v>-11917</v>
      </c>
      <c r="P14" s="3">
        <f t="shared" si="3"/>
        <v>-0.51439547632408167</v>
      </c>
    </row>
    <row r="15" spans="1:16" x14ac:dyDescent="0.35">
      <c r="A15" s="38" t="s">
        <v>1</v>
      </c>
      <c r="B15" s="38" t="s">
        <v>67</v>
      </c>
      <c r="C15" s="38" t="s">
        <v>68</v>
      </c>
      <c r="D15" s="48" t="s">
        <v>258</v>
      </c>
      <c r="E15" s="38" t="s">
        <v>259</v>
      </c>
      <c r="F15" s="38" t="s">
        <v>72</v>
      </c>
      <c r="G15" s="38" t="s">
        <v>66</v>
      </c>
      <c r="H15" s="38" t="s">
        <v>27</v>
      </c>
      <c r="I15" s="40">
        <v>33</v>
      </c>
      <c r="J15" s="40">
        <v>38</v>
      </c>
      <c r="K15" s="40">
        <f t="shared" si="0"/>
        <v>5</v>
      </c>
      <c r="L15" s="49">
        <f t="shared" si="1"/>
        <v>0.15151515151515152</v>
      </c>
      <c r="M15" s="50">
        <v>77000</v>
      </c>
      <c r="N15" s="50">
        <v>77250</v>
      </c>
      <c r="O15" s="50">
        <f t="shared" si="2"/>
        <v>250</v>
      </c>
      <c r="P15" s="49">
        <f t="shared" si="3"/>
        <v>3.246753246753247E-3</v>
      </c>
    </row>
    <row r="16" spans="1:16" x14ac:dyDescent="0.35">
      <c r="A16" s="68" t="s">
        <v>1</v>
      </c>
      <c r="B16" s="68" t="s">
        <v>67</v>
      </c>
      <c r="C16" s="68" t="s">
        <v>68</v>
      </c>
      <c r="D16" s="69" t="s">
        <v>182</v>
      </c>
      <c r="E16" s="68" t="s">
        <v>183</v>
      </c>
      <c r="F16" s="68" t="s">
        <v>65</v>
      </c>
      <c r="G16" s="68" t="s">
        <v>66</v>
      </c>
      <c r="H16" s="68" t="s">
        <v>31</v>
      </c>
      <c r="I16" s="70">
        <v>0</v>
      </c>
      <c r="J16" s="70">
        <v>1</v>
      </c>
      <c r="K16" s="70">
        <f t="shared" si="0"/>
        <v>1</v>
      </c>
      <c r="L16" s="71" t="str">
        <f t="shared" si="1"/>
        <v xml:space="preserve"> </v>
      </c>
      <c r="M16" s="72">
        <v>0</v>
      </c>
      <c r="N16" s="72">
        <v>1200</v>
      </c>
      <c r="O16" s="72">
        <f t="shared" si="2"/>
        <v>1200</v>
      </c>
      <c r="P16" s="71" t="str">
        <f t="shared" si="3"/>
        <v xml:space="preserve"> </v>
      </c>
    </row>
    <row r="17" spans="1:16" x14ac:dyDescent="0.35">
      <c r="A17" s="38" t="s">
        <v>1</v>
      </c>
      <c r="B17" s="38" t="s">
        <v>67</v>
      </c>
      <c r="C17" s="38" t="s">
        <v>68</v>
      </c>
      <c r="D17" s="48" t="s">
        <v>260</v>
      </c>
      <c r="E17" s="38" t="s">
        <v>261</v>
      </c>
      <c r="F17" s="38" t="s">
        <v>65</v>
      </c>
      <c r="G17" s="38" t="s">
        <v>66</v>
      </c>
      <c r="H17" s="38" t="s">
        <v>27</v>
      </c>
      <c r="I17" s="40">
        <v>0</v>
      </c>
      <c r="J17" s="40">
        <v>1</v>
      </c>
      <c r="K17" s="40">
        <f t="shared" si="0"/>
        <v>1</v>
      </c>
      <c r="L17" s="49" t="str">
        <f t="shared" si="1"/>
        <v xml:space="preserve"> </v>
      </c>
      <c r="M17" s="50">
        <v>0</v>
      </c>
      <c r="N17" s="50">
        <v>600</v>
      </c>
      <c r="O17" s="50">
        <f t="shared" si="2"/>
        <v>600</v>
      </c>
      <c r="P17" s="49" t="str">
        <f t="shared" si="3"/>
        <v xml:space="preserve"> </v>
      </c>
    </row>
    <row r="18" spans="1:16" x14ac:dyDescent="0.35">
      <c r="A18" t="s">
        <v>1</v>
      </c>
      <c r="B18" t="s">
        <v>67</v>
      </c>
      <c r="C18" t="s">
        <v>68</v>
      </c>
      <c r="D18" s="26" t="s">
        <v>262</v>
      </c>
      <c r="E18" t="s">
        <v>263</v>
      </c>
      <c r="F18" t="s">
        <v>65</v>
      </c>
      <c r="G18" t="s">
        <v>66</v>
      </c>
      <c r="H18" t="s">
        <v>27</v>
      </c>
      <c r="I18" s="1">
        <v>1</v>
      </c>
      <c r="J18" s="1">
        <v>1</v>
      </c>
      <c r="K18" s="1">
        <f t="shared" si="0"/>
        <v>0</v>
      </c>
      <c r="L18" s="3">
        <f t="shared" si="1"/>
        <v>0</v>
      </c>
      <c r="M18" s="5">
        <v>250</v>
      </c>
      <c r="N18" s="5">
        <v>250</v>
      </c>
      <c r="O18" s="5">
        <f t="shared" si="2"/>
        <v>0</v>
      </c>
      <c r="P18" s="3">
        <f t="shared" si="3"/>
        <v>0</v>
      </c>
    </row>
    <row r="19" spans="1:16" x14ac:dyDescent="0.35">
      <c r="A19" s="38" t="s">
        <v>1</v>
      </c>
      <c r="B19" s="38" t="s">
        <v>67</v>
      </c>
      <c r="C19" s="38" t="s">
        <v>68</v>
      </c>
      <c r="D19" s="48" t="s">
        <v>264</v>
      </c>
      <c r="E19" s="38" t="s">
        <v>265</v>
      </c>
      <c r="F19" s="38" t="s">
        <v>72</v>
      </c>
      <c r="G19" s="38" t="s">
        <v>66</v>
      </c>
      <c r="H19" s="38" t="s">
        <v>27</v>
      </c>
      <c r="I19" s="40">
        <v>0</v>
      </c>
      <c r="J19" s="40">
        <v>1</v>
      </c>
      <c r="K19" s="40">
        <f t="shared" si="0"/>
        <v>1</v>
      </c>
      <c r="L19" s="49" t="str">
        <f t="shared" si="1"/>
        <v xml:space="preserve"> </v>
      </c>
      <c r="M19" s="50">
        <v>0</v>
      </c>
      <c r="N19" s="50">
        <v>2000</v>
      </c>
      <c r="O19" s="50">
        <f t="shared" si="2"/>
        <v>2000</v>
      </c>
      <c r="P19" s="49" t="str">
        <f t="shared" si="3"/>
        <v xml:space="preserve"> </v>
      </c>
    </row>
    <row r="20" spans="1:16" x14ac:dyDescent="0.35">
      <c r="A20" t="s">
        <v>1</v>
      </c>
      <c r="B20" t="s">
        <v>67</v>
      </c>
      <c r="C20" t="s">
        <v>68</v>
      </c>
      <c r="D20" s="26" t="s">
        <v>266</v>
      </c>
      <c r="E20" t="s">
        <v>267</v>
      </c>
      <c r="F20" t="s">
        <v>65</v>
      </c>
      <c r="G20" t="s">
        <v>66</v>
      </c>
      <c r="H20" t="s">
        <v>27</v>
      </c>
      <c r="I20" s="1">
        <v>1</v>
      </c>
      <c r="J20" s="1">
        <v>1</v>
      </c>
      <c r="K20" s="1">
        <f t="shared" si="0"/>
        <v>0</v>
      </c>
      <c r="L20" s="3">
        <f t="shared" si="1"/>
        <v>0</v>
      </c>
      <c r="M20" s="5">
        <v>1000</v>
      </c>
      <c r="N20" s="5">
        <v>1000</v>
      </c>
      <c r="O20" s="5">
        <f t="shared" si="2"/>
        <v>0</v>
      </c>
      <c r="P20" s="3">
        <f t="shared" si="3"/>
        <v>0</v>
      </c>
    </row>
    <row r="21" spans="1:16" x14ac:dyDescent="0.35">
      <c r="A21" s="38" t="s">
        <v>1</v>
      </c>
      <c r="B21" s="38" t="s">
        <v>67</v>
      </c>
      <c r="C21" s="38" t="s">
        <v>68</v>
      </c>
      <c r="D21" s="48" t="s">
        <v>268</v>
      </c>
      <c r="E21" s="38" t="s">
        <v>269</v>
      </c>
      <c r="F21" s="38" t="s">
        <v>65</v>
      </c>
      <c r="G21" s="38" t="s">
        <v>69</v>
      </c>
      <c r="H21" s="38" t="s">
        <v>27</v>
      </c>
      <c r="I21" s="40">
        <v>6</v>
      </c>
      <c r="J21" s="40">
        <v>6</v>
      </c>
      <c r="K21" s="40">
        <f t="shared" si="0"/>
        <v>0</v>
      </c>
      <c r="L21" s="49">
        <f t="shared" si="1"/>
        <v>0</v>
      </c>
      <c r="M21" s="50">
        <v>1500</v>
      </c>
      <c r="N21" s="50">
        <v>3000</v>
      </c>
      <c r="O21" s="50">
        <f t="shared" si="2"/>
        <v>1500</v>
      </c>
      <c r="P21" s="49">
        <f t="shared" si="3"/>
        <v>1</v>
      </c>
    </row>
    <row r="22" spans="1:16" x14ac:dyDescent="0.35">
      <c r="A22" t="s">
        <v>1</v>
      </c>
      <c r="B22" t="s">
        <v>67</v>
      </c>
      <c r="C22" t="s">
        <v>68</v>
      </c>
      <c r="D22" s="26" t="s">
        <v>270</v>
      </c>
      <c r="E22" t="s">
        <v>271</v>
      </c>
      <c r="F22" t="s">
        <v>65</v>
      </c>
      <c r="G22" t="s">
        <v>69</v>
      </c>
      <c r="H22" t="s">
        <v>27</v>
      </c>
      <c r="I22" s="1">
        <v>29</v>
      </c>
      <c r="J22" s="1">
        <v>22</v>
      </c>
      <c r="K22" s="1">
        <f t="shared" si="0"/>
        <v>-7</v>
      </c>
      <c r="L22" s="3">
        <f t="shared" si="1"/>
        <v>-0.2413793103448276</v>
      </c>
      <c r="M22" s="5">
        <v>2900</v>
      </c>
      <c r="N22" s="5">
        <v>1150</v>
      </c>
      <c r="O22" s="5">
        <f t="shared" si="2"/>
        <v>-1750</v>
      </c>
      <c r="P22" s="3">
        <f t="shared" si="3"/>
        <v>-0.60344827586206895</v>
      </c>
    </row>
    <row r="23" spans="1:16" x14ac:dyDescent="0.35">
      <c r="A23" s="38" t="s">
        <v>1</v>
      </c>
      <c r="B23" s="38" t="s">
        <v>67</v>
      </c>
      <c r="C23" s="38" t="s">
        <v>68</v>
      </c>
      <c r="D23" s="48" t="s">
        <v>272</v>
      </c>
      <c r="E23" s="38" t="s">
        <v>273</v>
      </c>
      <c r="F23" s="38" t="s">
        <v>65</v>
      </c>
      <c r="G23" s="38" t="s">
        <v>66</v>
      </c>
      <c r="H23" s="38" t="s">
        <v>27</v>
      </c>
      <c r="I23" s="40">
        <v>1</v>
      </c>
      <c r="J23" s="40">
        <v>7</v>
      </c>
      <c r="K23" s="40">
        <f t="shared" si="0"/>
        <v>6</v>
      </c>
      <c r="L23" s="49">
        <f t="shared" si="1"/>
        <v>6</v>
      </c>
      <c r="M23" s="50">
        <v>500</v>
      </c>
      <c r="N23" s="50">
        <v>9500</v>
      </c>
      <c r="O23" s="50">
        <f t="shared" si="2"/>
        <v>9000</v>
      </c>
      <c r="P23" s="49">
        <f t="shared" si="3"/>
        <v>18</v>
      </c>
    </row>
    <row r="24" spans="1:16" x14ac:dyDescent="0.35">
      <c r="A24" t="s">
        <v>1</v>
      </c>
      <c r="B24" t="s">
        <v>67</v>
      </c>
      <c r="C24" t="s">
        <v>68</v>
      </c>
      <c r="D24" s="26" t="s">
        <v>274</v>
      </c>
      <c r="E24" t="s">
        <v>275</v>
      </c>
      <c r="F24" t="s">
        <v>65</v>
      </c>
      <c r="G24" t="s">
        <v>66</v>
      </c>
      <c r="H24" t="s">
        <v>27</v>
      </c>
      <c r="I24" s="1">
        <v>1</v>
      </c>
      <c r="J24" s="1">
        <v>4</v>
      </c>
      <c r="K24" s="1">
        <f t="shared" si="0"/>
        <v>3</v>
      </c>
      <c r="L24" s="3">
        <f t="shared" si="1"/>
        <v>3</v>
      </c>
      <c r="M24" s="5">
        <v>500</v>
      </c>
      <c r="N24" s="5">
        <v>1250</v>
      </c>
      <c r="O24" s="5">
        <f t="shared" si="2"/>
        <v>750</v>
      </c>
      <c r="P24" s="3">
        <f t="shared" si="3"/>
        <v>1.5</v>
      </c>
    </row>
    <row r="25" spans="1:16" x14ac:dyDescent="0.35">
      <c r="A25" s="38" t="s">
        <v>1</v>
      </c>
      <c r="B25" s="38" t="s">
        <v>67</v>
      </c>
      <c r="C25" s="38" t="s">
        <v>68</v>
      </c>
      <c r="D25" s="48" t="s">
        <v>276</v>
      </c>
      <c r="E25" s="38" t="s">
        <v>277</v>
      </c>
      <c r="F25" s="38" t="s">
        <v>65</v>
      </c>
      <c r="G25" s="38" t="s">
        <v>75</v>
      </c>
      <c r="H25" s="38" t="s">
        <v>27</v>
      </c>
      <c r="I25" s="40">
        <v>0</v>
      </c>
      <c r="J25" s="40">
        <v>8</v>
      </c>
      <c r="K25" s="40">
        <f t="shared" si="0"/>
        <v>8</v>
      </c>
      <c r="L25" s="49" t="str">
        <f t="shared" si="1"/>
        <v xml:space="preserve"> </v>
      </c>
      <c r="M25" s="50">
        <v>0</v>
      </c>
      <c r="N25" s="50">
        <v>2500</v>
      </c>
      <c r="O25" s="50">
        <f t="shared" si="2"/>
        <v>2500</v>
      </c>
      <c r="P25" s="49" t="str">
        <f t="shared" si="3"/>
        <v xml:space="preserve"> </v>
      </c>
    </row>
    <row r="26" spans="1:16" x14ac:dyDescent="0.35">
      <c r="A26" t="s">
        <v>1</v>
      </c>
      <c r="B26" t="s">
        <v>67</v>
      </c>
      <c r="C26" t="s">
        <v>68</v>
      </c>
      <c r="D26" s="26" t="s">
        <v>278</v>
      </c>
      <c r="E26" t="s">
        <v>279</v>
      </c>
      <c r="F26" t="s">
        <v>72</v>
      </c>
      <c r="G26" t="s">
        <v>75</v>
      </c>
      <c r="H26" t="s">
        <v>27</v>
      </c>
      <c r="I26" s="1">
        <v>1</v>
      </c>
      <c r="J26" s="1">
        <v>16</v>
      </c>
      <c r="K26" s="1">
        <f t="shared" si="0"/>
        <v>15</v>
      </c>
      <c r="L26" s="3">
        <f t="shared" si="1"/>
        <v>15</v>
      </c>
      <c r="M26" s="5">
        <v>5000</v>
      </c>
      <c r="N26" s="5">
        <v>12500</v>
      </c>
      <c r="O26" s="5">
        <f t="shared" si="2"/>
        <v>7500</v>
      </c>
      <c r="P26" s="3">
        <f t="shared" si="3"/>
        <v>1.5</v>
      </c>
    </row>
    <row r="27" spans="1:16" x14ac:dyDescent="0.35">
      <c r="A27" s="38" t="s">
        <v>1</v>
      </c>
      <c r="B27" s="38" t="s">
        <v>67</v>
      </c>
      <c r="C27" s="38" t="s">
        <v>68</v>
      </c>
      <c r="D27" s="48" t="s">
        <v>280</v>
      </c>
      <c r="E27" s="38" t="s">
        <v>281</v>
      </c>
      <c r="F27" s="38" t="s">
        <v>65</v>
      </c>
      <c r="G27" s="38" t="s">
        <v>66</v>
      </c>
      <c r="H27" s="38" t="s">
        <v>27</v>
      </c>
      <c r="I27" s="40">
        <v>2</v>
      </c>
      <c r="J27" s="40">
        <v>0</v>
      </c>
      <c r="K27" s="40">
        <f t="shared" si="0"/>
        <v>-2</v>
      </c>
      <c r="L27" s="49">
        <f t="shared" si="1"/>
        <v>-1</v>
      </c>
      <c r="M27" s="50">
        <v>1000</v>
      </c>
      <c r="N27" s="50">
        <v>0</v>
      </c>
      <c r="O27" s="50">
        <f t="shared" si="2"/>
        <v>-1000</v>
      </c>
      <c r="P27" s="49">
        <f t="shared" si="3"/>
        <v>-1</v>
      </c>
    </row>
    <row r="28" spans="1:16" x14ac:dyDescent="0.35">
      <c r="A28" t="s">
        <v>1</v>
      </c>
      <c r="B28" t="s">
        <v>67</v>
      </c>
      <c r="C28" t="s">
        <v>68</v>
      </c>
      <c r="D28" s="26" t="s">
        <v>282</v>
      </c>
      <c r="E28" t="s">
        <v>283</v>
      </c>
      <c r="F28" t="s">
        <v>65</v>
      </c>
      <c r="G28" t="s">
        <v>66</v>
      </c>
      <c r="H28" t="s">
        <v>31</v>
      </c>
      <c r="I28" s="1">
        <v>2</v>
      </c>
      <c r="J28" s="1">
        <v>3</v>
      </c>
      <c r="K28" s="1">
        <f t="shared" si="0"/>
        <v>1</v>
      </c>
      <c r="L28" s="3">
        <f t="shared" si="1"/>
        <v>0.5</v>
      </c>
      <c r="M28" s="5">
        <v>3000</v>
      </c>
      <c r="N28" s="5">
        <v>4500</v>
      </c>
      <c r="O28" s="5">
        <f t="shared" si="2"/>
        <v>1500</v>
      </c>
      <c r="P28" s="3">
        <f t="shared" si="3"/>
        <v>0.5</v>
      </c>
    </row>
    <row r="29" spans="1:16" x14ac:dyDescent="0.35">
      <c r="A29" s="38" t="s">
        <v>1</v>
      </c>
      <c r="B29" s="38" t="s">
        <v>67</v>
      </c>
      <c r="C29" s="38" t="s">
        <v>68</v>
      </c>
      <c r="D29" s="48" t="s">
        <v>284</v>
      </c>
      <c r="E29" s="38" t="s">
        <v>285</v>
      </c>
      <c r="F29" s="38" t="s">
        <v>65</v>
      </c>
      <c r="G29" s="38" t="s">
        <v>66</v>
      </c>
      <c r="H29" s="38" t="s">
        <v>27</v>
      </c>
      <c r="I29" s="40">
        <v>2</v>
      </c>
      <c r="J29" s="40">
        <v>2</v>
      </c>
      <c r="K29" s="40">
        <f t="shared" si="0"/>
        <v>0</v>
      </c>
      <c r="L29" s="49">
        <f t="shared" si="1"/>
        <v>0</v>
      </c>
      <c r="M29" s="50">
        <v>2000</v>
      </c>
      <c r="N29" s="50">
        <v>2000</v>
      </c>
      <c r="O29" s="50">
        <f t="shared" si="2"/>
        <v>0</v>
      </c>
      <c r="P29" s="49">
        <f t="shared" si="3"/>
        <v>0</v>
      </c>
    </row>
    <row r="30" spans="1:16" x14ac:dyDescent="0.35">
      <c r="A30" t="s">
        <v>1</v>
      </c>
      <c r="B30" t="s">
        <v>67</v>
      </c>
      <c r="C30" t="s">
        <v>68</v>
      </c>
      <c r="D30" s="26" t="s">
        <v>443</v>
      </c>
      <c r="E30" t="s">
        <v>444</v>
      </c>
      <c r="F30" t="s">
        <v>65</v>
      </c>
      <c r="G30" t="s">
        <v>66</v>
      </c>
      <c r="H30" t="s">
        <v>27</v>
      </c>
      <c r="I30" s="1">
        <v>0</v>
      </c>
      <c r="J30" s="1">
        <v>1</v>
      </c>
      <c r="K30" s="1">
        <f t="shared" si="0"/>
        <v>1</v>
      </c>
      <c r="L30" s="3" t="str">
        <f t="shared" si="1"/>
        <v xml:space="preserve"> </v>
      </c>
      <c r="M30" s="5">
        <v>0</v>
      </c>
      <c r="N30" s="5">
        <v>1000</v>
      </c>
      <c r="O30" s="5">
        <f t="shared" si="2"/>
        <v>1000</v>
      </c>
      <c r="P30" s="3" t="str">
        <f t="shared" si="3"/>
        <v xml:space="preserve"> </v>
      </c>
    </row>
    <row r="31" spans="1:16" x14ac:dyDescent="0.35">
      <c r="A31" s="38" t="s">
        <v>1</v>
      </c>
      <c r="B31" s="38" t="s">
        <v>67</v>
      </c>
      <c r="C31" s="38" t="s">
        <v>68</v>
      </c>
      <c r="D31" s="48" t="s">
        <v>286</v>
      </c>
      <c r="E31" s="38" t="s">
        <v>287</v>
      </c>
      <c r="F31" s="38" t="s">
        <v>72</v>
      </c>
      <c r="G31" s="38" t="s">
        <v>66</v>
      </c>
      <c r="H31" s="38" t="s">
        <v>27</v>
      </c>
      <c r="I31" s="40">
        <v>10</v>
      </c>
      <c r="J31" s="40">
        <v>10</v>
      </c>
      <c r="K31" s="40">
        <f t="shared" si="0"/>
        <v>0</v>
      </c>
      <c r="L31" s="49">
        <f t="shared" si="1"/>
        <v>0</v>
      </c>
      <c r="M31" s="50">
        <v>10000</v>
      </c>
      <c r="N31" s="50">
        <v>10000</v>
      </c>
      <c r="O31" s="50">
        <f t="shared" si="2"/>
        <v>0</v>
      </c>
      <c r="P31" s="49">
        <f t="shared" si="3"/>
        <v>0</v>
      </c>
    </row>
    <row r="32" spans="1:16" x14ac:dyDescent="0.35">
      <c r="A32" t="s">
        <v>1</v>
      </c>
      <c r="B32" t="s">
        <v>67</v>
      </c>
      <c r="C32" t="s">
        <v>68</v>
      </c>
      <c r="D32" s="26" t="s">
        <v>288</v>
      </c>
      <c r="E32" t="s">
        <v>289</v>
      </c>
      <c r="F32" t="s">
        <v>72</v>
      </c>
      <c r="G32" t="s">
        <v>66</v>
      </c>
      <c r="H32" t="s">
        <v>27</v>
      </c>
      <c r="I32" s="1">
        <v>0</v>
      </c>
      <c r="J32" s="1">
        <v>1</v>
      </c>
      <c r="K32" s="1">
        <f t="shared" si="0"/>
        <v>1</v>
      </c>
      <c r="L32" s="3" t="str">
        <f t="shared" si="1"/>
        <v xml:space="preserve"> </v>
      </c>
      <c r="M32" s="5">
        <v>0</v>
      </c>
      <c r="N32" s="5">
        <v>500</v>
      </c>
      <c r="O32" s="5">
        <f t="shared" si="2"/>
        <v>500</v>
      </c>
      <c r="P32" s="3" t="str">
        <f t="shared" si="3"/>
        <v xml:space="preserve"> </v>
      </c>
    </row>
    <row r="33" spans="1:16" x14ac:dyDescent="0.35">
      <c r="A33" s="38" t="s">
        <v>1</v>
      </c>
      <c r="B33" s="38" t="s">
        <v>67</v>
      </c>
      <c r="C33" s="38" t="s">
        <v>68</v>
      </c>
      <c r="D33" s="48" t="s">
        <v>290</v>
      </c>
      <c r="E33" s="38" t="s">
        <v>291</v>
      </c>
      <c r="F33" s="38" t="s">
        <v>65</v>
      </c>
      <c r="G33" s="38" t="s">
        <v>69</v>
      </c>
      <c r="H33" s="38" t="s">
        <v>27</v>
      </c>
      <c r="I33" s="40">
        <v>1</v>
      </c>
      <c r="J33" s="40">
        <v>1</v>
      </c>
      <c r="K33" s="40">
        <f t="shared" si="0"/>
        <v>0</v>
      </c>
      <c r="L33" s="49">
        <f t="shared" si="1"/>
        <v>0</v>
      </c>
      <c r="M33" s="50">
        <v>500</v>
      </c>
      <c r="N33" s="50">
        <v>500</v>
      </c>
      <c r="O33" s="50">
        <f t="shared" si="2"/>
        <v>0</v>
      </c>
      <c r="P33" s="49">
        <f t="shared" si="3"/>
        <v>0</v>
      </c>
    </row>
    <row r="34" spans="1:16" x14ac:dyDescent="0.35">
      <c r="A34" t="s">
        <v>1</v>
      </c>
      <c r="B34" t="s">
        <v>67</v>
      </c>
      <c r="C34" t="s">
        <v>68</v>
      </c>
      <c r="D34" s="26" t="s">
        <v>292</v>
      </c>
      <c r="E34" t="s">
        <v>70</v>
      </c>
      <c r="F34" t="s">
        <v>65</v>
      </c>
      <c r="G34" t="s">
        <v>66</v>
      </c>
      <c r="H34" t="s">
        <v>27</v>
      </c>
      <c r="I34" s="1">
        <v>3</v>
      </c>
      <c r="J34" s="1">
        <v>1</v>
      </c>
      <c r="K34" s="1">
        <f t="shared" si="0"/>
        <v>-2</v>
      </c>
      <c r="L34" s="3">
        <f t="shared" si="1"/>
        <v>-0.66666666666666663</v>
      </c>
      <c r="M34" s="5">
        <v>2000</v>
      </c>
      <c r="N34" s="5">
        <v>1500</v>
      </c>
      <c r="O34" s="5">
        <f t="shared" si="2"/>
        <v>-500</v>
      </c>
      <c r="P34" s="3">
        <f t="shared" si="3"/>
        <v>-0.25</v>
      </c>
    </row>
    <row r="35" spans="1:16" x14ac:dyDescent="0.35">
      <c r="A35" s="38" t="s">
        <v>1</v>
      </c>
      <c r="B35" s="38" t="s">
        <v>67</v>
      </c>
      <c r="C35" s="38" t="s">
        <v>68</v>
      </c>
      <c r="D35" s="48" t="s">
        <v>293</v>
      </c>
      <c r="E35" s="38" t="s">
        <v>294</v>
      </c>
      <c r="F35" s="38" t="s">
        <v>65</v>
      </c>
      <c r="G35" s="38" t="s">
        <v>66</v>
      </c>
      <c r="H35" s="38" t="s">
        <v>27</v>
      </c>
      <c r="I35" s="40">
        <v>1</v>
      </c>
      <c r="J35" s="40">
        <v>1</v>
      </c>
      <c r="K35" s="40">
        <f t="shared" si="0"/>
        <v>0</v>
      </c>
      <c r="L35" s="49">
        <f t="shared" si="1"/>
        <v>0</v>
      </c>
      <c r="M35" s="50">
        <v>1000</v>
      </c>
      <c r="N35" s="50">
        <v>1000</v>
      </c>
      <c r="O35" s="50">
        <f t="shared" si="2"/>
        <v>0</v>
      </c>
      <c r="P35" s="49">
        <f t="shared" si="3"/>
        <v>0</v>
      </c>
    </row>
    <row r="36" spans="1:16" x14ac:dyDescent="0.35">
      <c r="A36" t="s">
        <v>1</v>
      </c>
      <c r="B36" t="s">
        <v>67</v>
      </c>
      <c r="C36" t="s">
        <v>68</v>
      </c>
      <c r="D36" s="26" t="s">
        <v>295</v>
      </c>
      <c r="E36" t="s">
        <v>296</v>
      </c>
      <c r="F36" t="s">
        <v>65</v>
      </c>
      <c r="G36" t="s">
        <v>66</v>
      </c>
      <c r="H36" t="s">
        <v>27</v>
      </c>
      <c r="I36" s="1">
        <v>2</v>
      </c>
      <c r="J36" s="1">
        <v>3</v>
      </c>
      <c r="K36" s="1">
        <f t="shared" si="0"/>
        <v>1</v>
      </c>
      <c r="L36" s="3">
        <f t="shared" si="1"/>
        <v>0.5</v>
      </c>
      <c r="M36" s="5">
        <v>2400</v>
      </c>
      <c r="N36" s="5">
        <v>4500</v>
      </c>
      <c r="O36" s="5">
        <f t="shared" si="2"/>
        <v>2100</v>
      </c>
      <c r="P36" s="3">
        <f t="shared" si="3"/>
        <v>0.875</v>
      </c>
    </row>
    <row r="37" spans="1:16" x14ac:dyDescent="0.35">
      <c r="A37" s="38" t="s">
        <v>1</v>
      </c>
      <c r="B37" s="38" t="s">
        <v>67</v>
      </c>
      <c r="C37" s="38" t="s">
        <v>68</v>
      </c>
      <c r="D37" s="48" t="s">
        <v>297</v>
      </c>
      <c r="E37" s="38" t="s">
        <v>298</v>
      </c>
      <c r="F37" s="38" t="s">
        <v>65</v>
      </c>
      <c r="G37" s="38" t="s">
        <v>71</v>
      </c>
      <c r="H37" s="38" t="s">
        <v>27</v>
      </c>
      <c r="I37" s="40">
        <v>1</v>
      </c>
      <c r="J37" s="40">
        <v>1</v>
      </c>
      <c r="K37" s="40">
        <f t="shared" si="0"/>
        <v>0</v>
      </c>
      <c r="L37" s="49">
        <f t="shared" si="1"/>
        <v>0</v>
      </c>
      <c r="M37" s="50">
        <v>1000</v>
      </c>
      <c r="N37" s="50">
        <v>1000</v>
      </c>
      <c r="O37" s="50">
        <f t="shared" si="2"/>
        <v>0</v>
      </c>
      <c r="P37" s="49">
        <f t="shared" si="3"/>
        <v>0</v>
      </c>
    </row>
    <row r="38" spans="1:16" x14ac:dyDescent="0.35">
      <c r="A38" t="s">
        <v>1</v>
      </c>
      <c r="B38" t="s">
        <v>67</v>
      </c>
      <c r="C38" t="s">
        <v>68</v>
      </c>
      <c r="D38" s="26" t="s">
        <v>299</v>
      </c>
      <c r="E38" t="s">
        <v>300</v>
      </c>
      <c r="F38" t="s">
        <v>65</v>
      </c>
      <c r="G38" t="s">
        <v>66</v>
      </c>
      <c r="H38" t="s">
        <v>27</v>
      </c>
      <c r="I38" s="1">
        <v>1</v>
      </c>
      <c r="J38" s="1">
        <v>1</v>
      </c>
      <c r="K38" s="1">
        <f t="shared" si="0"/>
        <v>0</v>
      </c>
      <c r="L38" s="3">
        <f t="shared" si="1"/>
        <v>0</v>
      </c>
      <c r="M38" s="5">
        <v>750</v>
      </c>
      <c r="N38" s="5">
        <v>750</v>
      </c>
      <c r="O38" s="5">
        <f t="shared" si="2"/>
        <v>0</v>
      </c>
      <c r="P38" s="3">
        <f t="shared" si="3"/>
        <v>0</v>
      </c>
    </row>
    <row r="39" spans="1:16" x14ac:dyDescent="0.35">
      <c r="A39" s="38" t="s">
        <v>1</v>
      </c>
      <c r="B39" s="38" t="s">
        <v>67</v>
      </c>
      <c r="C39" s="38" t="s">
        <v>68</v>
      </c>
      <c r="D39" s="48" t="s">
        <v>301</v>
      </c>
      <c r="E39" s="38" t="s">
        <v>302</v>
      </c>
      <c r="F39" s="38" t="s">
        <v>65</v>
      </c>
      <c r="G39" s="38" t="s">
        <v>66</v>
      </c>
      <c r="H39" s="38" t="s">
        <v>27</v>
      </c>
      <c r="I39" s="40">
        <v>1</v>
      </c>
      <c r="J39" s="40">
        <v>0</v>
      </c>
      <c r="K39" s="40">
        <f t="shared" si="0"/>
        <v>-1</v>
      </c>
      <c r="L39" s="49">
        <f t="shared" si="1"/>
        <v>-1</v>
      </c>
      <c r="M39" s="50">
        <v>600</v>
      </c>
      <c r="N39" s="50">
        <v>0</v>
      </c>
      <c r="O39" s="50">
        <f t="shared" si="2"/>
        <v>-600</v>
      </c>
      <c r="P39" s="49">
        <f t="shared" si="3"/>
        <v>-1</v>
      </c>
    </row>
    <row r="40" spans="1:16" x14ac:dyDescent="0.35">
      <c r="A40" t="s">
        <v>1</v>
      </c>
      <c r="B40" t="s">
        <v>67</v>
      </c>
      <c r="C40" t="s">
        <v>68</v>
      </c>
      <c r="D40" s="26" t="s">
        <v>303</v>
      </c>
      <c r="E40" t="s">
        <v>304</v>
      </c>
      <c r="F40" t="s">
        <v>72</v>
      </c>
      <c r="G40" t="s">
        <v>66</v>
      </c>
      <c r="H40" t="s">
        <v>27</v>
      </c>
      <c r="I40" s="1">
        <v>1</v>
      </c>
      <c r="J40" s="1">
        <v>2</v>
      </c>
      <c r="K40" s="1">
        <f t="shared" si="0"/>
        <v>1</v>
      </c>
      <c r="L40" s="3">
        <f t="shared" si="1"/>
        <v>1</v>
      </c>
      <c r="M40" s="5">
        <v>1000</v>
      </c>
      <c r="N40" s="5">
        <v>2000</v>
      </c>
      <c r="O40" s="5">
        <f t="shared" si="2"/>
        <v>1000</v>
      </c>
      <c r="P40" s="3">
        <f t="shared" si="3"/>
        <v>1</v>
      </c>
    </row>
    <row r="41" spans="1:16" x14ac:dyDescent="0.35">
      <c r="A41" s="38" t="s">
        <v>1</v>
      </c>
      <c r="B41" s="38" t="s">
        <v>67</v>
      </c>
      <c r="C41" s="38" t="s">
        <v>68</v>
      </c>
      <c r="D41" s="48" t="s">
        <v>305</v>
      </c>
      <c r="E41" s="38" t="s">
        <v>74</v>
      </c>
      <c r="F41" s="38" t="s">
        <v>72</v>
      </c>
      <c r="G41" s="38" t="s">
        <v>66</v>
      </c>
      <c r="H41" s="38" t="s">
        <v>27</v>
      </c>
      <c r="I41" s="40">
        <v>10</v>
      </c>
      <c r="J41" s="40">
        <v>19</v>
      </c>
      <c r="K41" s="40">
        <f t="shared" si="0"/>
        <v>9</v>
      </c>
      <c r="L41" s="49">
        <f t="shared" si="1"/>
        <v>0.9</v>
      </c>
      <c r="M41" s="50">
        <v>15000</v>
      </c>
      <c r="N41" s="50">
        <v>28500</v>
      </c>
      <c r="O41" s="50">
        <f t="shared" si="2"/>
        <v>13500</v>
      </c>
      <c r="P41" s="49">
        <f t="shared" si="3"/>
        <v>0.9</v>
      </c>
    </row>
    <row r="42" spans="1:16" x14ac:dyDescent="0.35">
      <c r="A42" t="s">
        <v>1</v>
      </c>
      <c r="B42" t="s">
        <v>67</v>
      </c>
      <c r="C42" t="s">
        <v>68</v>
      </c>
      <c r="D42" s="26" t="s">
        <v>306</v>
      </c>
      <c r="E42" t="s">
        <v>307</v>
      </c>
      <c r="F42" t="s">
        <v>72</v>
      </c>
      <c r="G42" t="s">
        <v>66</v>
      </c>
      <c r="H42" t="s">
        <v>27</v>
      </c>
      <c r="I42" s="1">
        <v>2</v>
      </c>
      <c r="J42" s="1">
        <v>2</v>
      </c>
      <c r="K42" s="1">
        <f t="shared" si="0"/>
        <v>0</v>
      </c>
      <c r="L42" s="3">
        <f t="shared" si="1"/>
        <v>0</v>
      </c>
      <c r="M42" s="5">
        <v>2000</v>
      </c>
      <c r="N42" s="5">
        <v>2000</v>
      </c>
      <c r="O42" s="5">
        <f t="shared" si="2"/>
        <v>0</v>
      </c>
      <c r="P42" s="3">
        <f t="shared" si="3"/>
        <v>0</v>
      </c>
    </row>
    <row r="43" spans="1:16" x14ac:dyDescent="0.35">
      <c r="A43" s="38" t="s">
        <v>1</v>
      </c>
      <c r="B43" s="38" t="s">
        <v>67</v>
      </c>
      <c r="C43" s="38" t="s">
        <v>68</v>
      </c>
      <c r="D43" s="48" t="s">
        <v>308</v>
      </c>
      <c r="E43" s="38" t="s">
        <v>309</v>
      </c>
      <c r="F43" s="38" t="s">
        <v>65</v>
      </c>
      <c r="G43" s="38" t="s">
        <v>66</v>
      </c>
      <c r="H43" s="38" t="s">
        <v>27</v>
      </c>
      <c r="I43" s="40">
        <v>2</v>
      </c>
      <c r="J43" s="40">
        <v>2</v>
      </c>
      <c r="K43" s="40">
        <f t="shared" si="0"/>
        <v>0</v>
      </c>
      <c r="L43" s="49">
        <f t="shared" si="1"/>
        <v>0</v>
      </c>
      <c r="M43" s="50">
        <v>2000</v>
      </c>
      <c r="N43" s="50">
        <v>2000</v>
      </c>
      <c r="O43" s="50">
        <f t="shared" si="2"/>
        <v>0</v>
      </c>
      <c r="P43" s="49">
        <f t="shared" si="3"/>
        <v>0</v>
      </c>
    </row>
    <row r="44" spans="1:16" x14ac:dyDescent="0.35">
      <c r="A44" t="s">
        <v>1</v>
      </c>
      <c r="B44" t="s">
        <v>67</v>
      </c>
      <c r="C44" t="s">
        <v>68</v>
      </c>
      <c r="D44" s="26" t="s">
        <v>310</v>
      </c>
      <c r="E44" t="s">
        <v>311</v>
      </c>
      <c r="F44" t="s">
        <v>65</v>
      </c>
      <c r="G44" t="s">
        <v>66</v>
      </c>
      <c r="H44" t="s">
        <v>27</v>
      </c>
      <c r="I44" s="1">
        <v>1</v>
      </c>
      <c r="J44" s="1">
        <v>0</v>
      </c>
      <c r="K44" s="1">
        <f t="shared" si="0"/>
        <v>-1</v>
      </c>
      <c r="L44" s="3">
        <f t="shared" si="1"/>
        <v>-1</v>
      </c>
      <c r="M44" s="5">
        <v>500</v>
      </c>
      <c r="N44" s="5">
        <v>0</v>
      </c>
      <c r="O44" s="5">
        <f t="shared" si="2"/>
        <v>-500</v>
      </c>
      <c r="P44" s="3">
        <f t="shared" si="3"/>
        <v>-1</v>
      </c>
    </row>
    <row r="45" spans="1:16" x14ac:dyDescent="0.35">
      <c r="A45" s="38" t="s">
        <v>1</v>
      </c>
      <c r="B45" s="38" t="s">
        <v>67</v>
      </c>
      <c r="C45" s="38" t="s">
        <v>68</v>
      </c>
      <c r="D45" s="48" t="s">
        <v>312</v>
      </c>
      <c r="E45" s="38" t="s">
        <v>313</v>
      </c>
      <c r="F45" s="38" t="s">
        <v>65</v>
      </c>
      <c r="G45" s="38" t="s">
        <v>69</v>
      </c>
      <c r="H45" s="38" t="s">
        <v>27</v>
      </c>
      <c r="I45" s="40">
        <v>1</v>
      </c>
      <c r="J45" s="40">
        <v>1</v>
      </c>
      <c r="K45" s="40">
        <f t="shared" si="0"/>
        <v>0</v>
      </c>
      <c r="L45" s="49">
        <f t="shared" si="1"/>
        <v>0</v>
      </c>
      <c r="M45" s="50">
        <v>500</v>
      </c>
      <c r="N45" s="50">
        <v>500</v>
      </c>
      <c r="O45" s="50">
        <f t="shared" si="2"/>
        <v>0</v>
      </c>
      <c r="P45" s="49">
        <f t="shared" si="3"/>
        <v>0</v>
      </c>
    </row>
    <row r="46" spans="1:16" x14ac:dyDescent="0.35">
      <c r="A46" t="s">
        <v>1</v>
      </c>
      <c r="B46" t="s">
        <v>67</v>
      </c>
      <c r="C46" t="s">
        <v>68</v>
      </c>
      <c r="D46" s="26" t="s">
        <v>314</v>
      </c>
      <c r="E46" t="s">
        <v>315</v>
      </c>
      <c r="F46" t="s">
        <v>72</v>
      </c>
      <c r="G46" t="s">
        <v>66</v>
      </c>
      <c r="H46" t="s">
        <v>27</v>
      </c>
      <c r="I46" s="1">
        <v>2</v>
      </c>
      <c r="J46" s="1">
        <v>3</v>
      </c>
      <c r="K46" s="1">
        <f t="shared" si="0"/>
        <v>1</v>
      </c>
      <c r="L46" s="3">
        <f t="shared" si="1"/>
        <v>0.5</v>
      </c>
      <c r="M46" s="5">
        <v>1000</v>
      </c>
      <c r="N46" s="5">
        <v>1500</v>
      </c>
      <c r="O46" s="5">
        <f t="shared" si="2"/>
        <v>500</v>
      </c>
      <c r="P46" s="3">
        <f t="shared" si="3"/>
        <v>0.5</v>
      </c>
    </row>
    <row r="47" spans="1:16" x14ac:dyDescent="0.35">
      <c r="A47" s="38" t="s">
        <v>1</v>
      </c>
      <c r="B47" s="38" t="s">
        <v>67</v>
      </c>
      <c r="C47" s="38" t="s">
        <v>68</v>
      </c>
      <c r="D47" s="48" t="s">
        <v>316</v>
      </c>
      <c r="E47" s="38" t="s">
        <v>73</v>
      </c>
      <c r="F47" s="38" t="s">
        <v>65</v>
      </c>
      <c r="G47" s="38" t="s">
        <v>75</v>
      </c>
      <c r="H47" s="38" t="s">
        <v>27</v>
      </c>
      <c r="I47" s="40">
        <v>1</v>
      </c>
      <c r="J47" s="40">
        <v>1</v>
      </c>
      <c r="K47" s="40">
        <f t="shared" si="0"/>
        <v>0</v>
      </c>
      <c r="L47" s="49">
        <f t="shared" si="1"/>
        <v>0</v>
      </c>
      <c r="M47" s="50">
        <v>1000</v>
      </c>
      <c r="N47" s="50">
        <v>1000</v>
      </c>
      <c r="O47" s="50">
        <f t="shared" si="2"/>
        <v>0</v>
      </c>
      <c r="P47" s="49">
        <f t="shared" si="3"/>
        <v>0</v>
      </c>
    </row>
    <row r="48" spans="1:16" x14ac:dyDescent="0.35">
      <c r="A48" t="s">
        <v>1</v>
      </c>
      <c r="B48" t="s">
        <v>67</v>
      </c>
      <c r="C48" t="s">
        <v>68</v>
      </c>
      <c r="D48" s="26" t="s">
        <v>317</v>
      </c>
      <c r="E48" t="s">
        <v>318</v>
      </c>
      <c r="F48" t="s">
        <v>65</v>
      </c>
      <c r="G48" t="s">
        <v>75</v>
      </c>
      <c r="H48" t="s">
        <v>27</v>
      </c>
      <c r="I48" s="1">
        <v>8</v>
      </c>
      <c r="J48" s="1">
        <v>18</v>
      </c>
      <c r="K48" s="1">
        <f t="shared" si="0"/>
        <v>10</v>
      </c>
      <c r="L48" s="3">
        <f t="shared" si="1"/>
        <v>1.25</v>
      </c>
      <c r="M48" s="5">
        <v>4000</v>
      </c>
      <c r="N48" s="5">
        <v>14000</v>
      </c>
      <c r="O48" s="5">
        <f t="shared" si="2"/>
        <v>10000</v>
      </c>
      <c r="P48" s="3">
        <f t="shared" si="3"/>
        <v>2.5</v>
      </c>
    </row>
    <row r="49" spans="1:16" x14ac:dyDescent="0.35">
      <c r="A49" s="38" t="s">
        <v>1</v>
      </c>
      <c r="B49" s="38" t="s">
        <v>67</v>
      </c>
      <c r="C49" s="38" t="s">
        <v>68</v>
      </c>
      <c r="D49" s="48" t="s">
        <v>319</v>
      </c>
      <c r="E49" s="38" t="s">
        <v>320</v>
      </c>
      <c r="F49" s="38" t="s">
        <v>65</v>
      </c>
      <c r="G49" s="38" t="s">
        <v>75</v>
      </c>
      <c r="H49" s="38" t="s">
        <v>27</v>
      </c>
      <c r="I49" s="40">
        <v>2</v>
      </c>
      <c r="J49" s="40">
        <v>2</v>
      </c>
      <c r="K49" s="40">
        <f t="shared" si="0"/>
        <v>0</v>
      </c>
      <c r="L49" s="49">
        <f t="shared" si="1"/>
        <v>0</v>
      </c>
      <c r="M49" s="50">
        <v>1000</v>
      </c>
      <c r="N49" s="50">
        <v>1000</v>
      </c>
      <c r="O49" s="50">
        <f t="shared" si="2"/>
        <v>0</v>
      </c>
      <c r="P49" s="49">
        <f t="shared" si="3"/>
        <v>0</v>
      </c>
    </row>
    <row r="50" spans="1:16" x14ac:dyDescent="0.35">
      <c r="A50" t="s">
        <v>1</v>
      </c>
      <c r="B50" t="s">
        <v>67</v>
      </c>
      <c r="C50" t="s">
        <v>68</v>
      </c>
      <c r="D50" s="26" t="s">
        <v>321</v>
      </c>
      <c r="E50" t="s">
        <v>322</v>
      </c>
      <c r="F50" t="s">
        <v>65</v>
      </c>
      <c r="G50" t="s">
        <v>75</v>
      </c>
      <c r="H50" t="s">
        <v>27</v>
      </c>
      <c r="I50" s="1">
        <v>4</v>
      </c>
      <c r="J50" s="1">
        <v>4</v>
      </c>
      <c r="K50" s="1">
        <f t="shared" si="0"/>
        <v>0</v>
      </c>
      <c r="L50" s="3">
        <f t="shared" si="1"/>
        <v>0</v>
      </c>
      <c r="M50" s="5">
        <v>2000</v>
      </c>
      <c r="N50" s="5">
        <v>2000</v>
      </c>
      <c r="O50" s="5">
        <f t="shared" si="2"/>
        <v>0</v>
      </c>
      <c r="P50" s="3">
        <f t="shared" si="3"/>
        <v>0</v>
      </c>
    </row>
    <row r="51" spans="1:16" x14ac:dyDescent="0.35">
      <c r="A51" s="38" t="s">
        <v>1</v>
      </c>
      <c r="B51" s="38" t="s">
        <v>67</v>
      </c>
      <c r="C51" s="38" t="s">
        <v>68</v>
      </c>
      <c r="D51" s="48" t="s">
        <v>323</v>
      </c>
      <c r="E51" s="38" t="s">
        <v>324</v>
      </c>
      <c r="F51" s="38" t="s">
        <v>65</v>
      </c>
      <c r="G51" s="38" t="s">
        <v>75</v>
      </c>
      <c r="H51" s="38" t="s">
        <v>27</v>
      </c>
      <c r="I51" s="40">
        <v>35</v>
      </c>
      <c r="J51" s="40">
        <v>15</v>
      </c>
      <c r="K51" s="40">
        <f t="shared" si="0"/>
        <v>-20</v>
      </c>
      <c r="L51" s="49">
        <f t="shared" si="1"/>
        <v>-0.5714285714285714</v>
      </c>
      <c r="M51" s="50">
        <v>1750</v>
      </c>
      <c r="N51" s="50">
        <v>750</v>
      </c>
      <c r="O51" s="50">
        <f t="shared" si="2"/>
        <v>-1000</v>
      </c>
      <c r="P51" s="49">
        <f t="shared" si="3"/>
        <v>-0.5714285714285714</v>
      </c>
    </row>
    <row r="52" spans="1:16" x14ac:dyDescent="0.35">
      <c r="A52" t="s">
        <v>1</v>
      </c>
      <c r="B52" t="s">
        <v>67</v>
      </c>
      <c r="C52" t="s">
        <v>68</v>
      </c>
      <c r="D52" s="26" t="s">
        <v>325</v>
      </c>
      <c r="E52" t="s">
        <v>326</v>
      </c>
      <c r="F52" t="s">
        <v>65</v>
      </c>
      <c r="G52" t="s">
        <v>75</v>
      </c>
      <c r="H52" t="s">
        <v>27</v>
      </c>
      <c r="I52" s="1">
        <v>5</v>
      </c>
      <c r="J52" s="1">
        <v>5</v>
      </c>
      <c r="K52" s="1">
        <f t="shared" si="0"/>
        <v>0</v>
      </c>
      <c r="L52" s="3">
        <f t="shared" si="1"/>
        <v>0</v>
      </c>
      <c r="M52" s="5">
        <v>3500</v>
      </c>
      <c r="N52" s="5">
        <v>3500</v>
      </c>
      <c r="O52" s="5">
        <f t="shared" si="2"/>
        <v>0</v>
      </c>
      <c r="P52" s="3">
        <f t="shared" si="3"/>
        <v>0</v>
      </c>
    </row>
    <row r="53" spans="1:16" x14ac:dyDescent="0.35">
      <c r="A53" s="38" t="s">
        <v>1</v>
      </c>
      <c r="B53" s="38" t="s">
        <v>67</v>
      </c>
      <c r="C53" s="38" t="s">
        <v>68</v>
      </c>
      <c r="D53" s="48" t="s">
        <v>327</v>
      </c>
      <c r="E53" s="38" t="s">
        <v>328</v>
      </c>
      <c r="F53" s="38" t="s">
        <v>65</v>
      </c>
      <c r="G53" s="38" t="s">
        <v>75</v>
      </c>
      <c r="H53" s="38" t="s">
        <v>27</v>
      </c>
      <c r="I53" s="40">
        <v>58</v>
      </c>
      <c r="J53" s="40">
        <v>35</v>
      </c>
      <c r="K53" s="40">
        <f t="shared" si="0"/>
        <v>-23</v>
      </c>
      <c r="L53" s="49">
        <f t="shared" si="1"/>
        <v>-0.39655172413793105</v>
      </c>
      <c r="M53" s="50">
        <v>8190</v>
      </c>
      <c r="N53" s="50">
        <v>3960</v>
      </c>
      <c r="O53" s="50">
        <f t="shared" si="2"/>
        <v>-4230</v>
      </c>
      <c r="P53" s="49">
        <f t="shared" si="3"/>
        <v>-0.51648351648351654</v>
      </c>
    </row>
    <row r="54" spans="1:16" x14ac:dyDescent="0.35">
      <c r="A54" t="s">
        <v>1</v>
      </c>
      <c r="B54" t="s">
        <v>67</v>
      </c>
      <c r="C54" t="s">
        <v>68</v>
      </c>
      <c r="D54" s="26" t="s">
        <v>329</v>
      </c>
      <c r="E54" t="s">
        <v>330</v>
      </c>
      <c r="F54" t="s">
        <v>65</v>
      </c>
      <c r="G54" t="s">
        <v>75</v>
      </c>
      <c r="H54" t="s">
        <v>27</v>
      </c>
      <c r="I54" s="1">
        <v>5</v>
      </c>
      <c r="J54" s="1">
        <v>9</v>
      </c>
      <c r="K54" s="1">
        <f t="shared" si="0"/>
        <v>4</v>
      </c>
      <c r="L54" s="3">
        <f t="shared" si="1"/>
        <v>0.8</v>
      </c>
      <c r="M54" s="5">
        <v>5500</v>
      </c>
      <c r="N54" s="5">
        <v>7500</v>
      </c>
      <c r="O54" s="5">
        <f t="shared" si="2"/>
        <v>2000</v>
      </c>
      <c r="P54" s="3">
        <f t="shared" si="3"/>
        <v>0.36363636363636365</v>
      </c>
    </row>
    <row r="55" spans="1:16" x14ac:dyDescent="0.35">
      <c r="A55" s="38" t="s">
        <v>1</v>
      </c>
      <c r="B55" s="38" t="s">
        <v>67</v>
      </c>
      <c r="C55" s="38" t="s">
        <v>68</v>
      </c>
      <c r="D55" s="48" t="s">
        <v>331</v>
      </c>
      <c r="E55" s="38" t="s">
        <v>332</v>
      </c>
      <c r="F55" s="38" t="s">
        <v>65</v>
      </c>
      <c r="G55" s="38" t="s">
        <v>75</v>
      </c>
      <c r="H55" s="38" t="s">
        <v>27</v>
      </c>
      <c r="I55" s="40">
        <v>17</v>
      </c>
      <c r="J55" s="40">
        <v>28</v>
      </c>
      <c r="K55" s="40">
        <f t="shared" si="0"/>
        <v>11</v>
      </c>
      <c r="L55" s="49">
        <f t="shared" si="1"/>
        <v>0.6470588235294118</v>
      </c>
      <c r="M55" s="50">
        <v>9500</v>
      </c>
      <c r="N55" s="50">
        <v>21000</v>
      </c>
      <c r="O55" s="50">
        <f t="shared" si="2"/>
        <v>11500</v>
      </c>
      <c r="P55" s="49">
        <f t="shared" si="3"/>
        <v>1.2105263157894737</v>
      </c>
    </row>
    <row r="56" spans="1:16" x14ac:dyDescent="0.35">
      <c r="A56" t="s">
        <v>1</v>
      </c>
      <c r="B56" t="s">
        <v>67</v>
      </c>
      <c r="C56" t="s">
        <v>68</v>
      </c>
      <c r="D56" s="26" t="s">
        <v>333</v>
      </c>
      <c r="E56" t="s">
        <v>334</v>
      </c>
      <c r="F56" t="s">
        <v>65</v>
      </c>
      <c r="G56" t="s">
        <v>75</v>
      </c>
      <c r="H56" t="s">
        <v>27</v>
      </c>
      <c r="I56" s="1">
        <v>3</v>
      </c>
      <c r="J56" s="1">
        <v>11</v>
      </c>
      <c r="K56" s="1">
        <f t="shared" si="0"/>
        <v>8</v>
      </c>
      <c r="L56" s="3">
        <f t="shared" si="1"/>
        <v>2.6666666666666665</v>
      </c>
      <c r="M56" s="5">
        <v>3500</v>
      </c>
      <c r="N56" s="5">
        <v>11000</v>
      </c>
      <c r="O56" s="5">
        <f t="shared" si="2"/>
        <v>7500</v>
      </c>
      <c r="P56" s="3">
        <f t="shared" si="3"/>
        <v>2.1428571428571428</v>
      </c>
    </row>
    <row r="57" spans="1:16" x14ac:dyDescent="0.35">
      <c r="A57" s="38" t="s">
        <v>1</v>
      </c>
      <c r="B57" s="38" t="s">
        <v>67</v>
      </c>
      <c r="C57" s="38" t="s">
        <v>68</v>
      </c>
      <c r="D57" s="48" t="s">
        <v>335</v>
      </c>
      <c r="E57" s="38" t="s">
        <v>336</v>
      </c>
      <c r="F57" s="38" t="s">
        <v>72</v>
      </c>
      <c r="G57" s="38" t="s">
        <v>66</v>
      </c>
      <c r="H57" s="38" t="s">
        <v>27</v>
      </c>
      <c r="I57" s="40">
        <v>3</v>
      </c>
      <c r="J57" s="40">
        <v>4</v>
      </c>
      <c r="K57" s="40">
        <f t="shared" si="0"/>
        <v>1</v>
      </c>
      <c r="L57" s="49">
        <f t="shared" si="1"/>
        <v>0.33333333333333331</v>
      </c>
      <c r="M57" s="50">
        <v>1500</v>
      </c>
      <c r="N57" s="50">
        <v>2000</v>
      </c>
      <c r="O57" s="50">
        <f t="shared" si="2"/>
        <v>500</v>
      </c>
      <c r="P57" s="49">
        <f t="shared" si="3"/>
        <v>0.33333333333333331</v>
      </c>
    </row>
    <row r="58" spans="1:16" x14ac:dyDescent="0.35">
      <c r="A58" t="s">
        <v>1</v>
      </c>
      <c r="B58" t="s">
        <v>67</v>
      </c>
      <c r="C58" t="s">
        <v>68</v>
      </c>
      <c r="D58" s="26" t="s">
        <v>337</v>
      </c>
      <c r="E58" t="s">
        <v>338</v>
      </c>
      <c r="F58" t="s">
        <v>72</v>
      </c>
      <c r="G58" t="s">
        <v>66</v>
      </c>
      <c r="H58" t="s">
        <v>27</v>
      </c>
      <c r="I58" s="1">
        <v>3</v>
      </c>
      <c r="J58" s="1">
        <v>3</v>
      </c>
      <c r="K58" s="1">
        <f t="shared" si="0"/>
        <v>0</v>
      </c>
      <c r="L58" s="3">
        <f t="shared" si="1"/>
        <v>0</v>
      </c>
      <c r="M58" s="5">
        <v>2000</v>
      </c>
      <c r="N58" s="5">
        <v>2000</v>
      </c>
      <c r="O58" s="5">
        <f t="shared" si="2"/>
        <v>0</v>
      </c>
      <c r="P58" s="3">
        <f t="shared" si="3"/>
        <v>0</v>
      </c>
    </row>
    <row r="59" spans="1:16" x14ac:dyDescent="0.35">
      <c r="A59" s="38" t="s">
        <v>1</v>
      </c>
      <c r="B59" s="38" t="s">
        <v>67</v>
      </c>
      <c r="C59" s="38" t="s">
        <v>68</v>
      </c>
      <c r="D59" s="48" t="s">
        <v>339</v>
      </c>
      <c r="E59" s="38" t="s">
        <v>340</v>
      </c>
      <c r="F59" s="38" t="s">
        <v>65</v>
      </c>
      <c r="G59" s="38" t="s">
        <v>66</v>
      </c>
      <c r="H59" s="38" t="s">
        <v>27</v>
      </c>
      <c r="I59" s="40">
        <v>0</v>
      </c>
      <c r="J59" s="40">
        <v>1</v>
      </c>
      <c r="K59" s="40">
        <f t="shared" si="0"/>
        <v>1</v>
      </c>
      <c r="L59" s="49" t="str">
        <f t="shared" si="1"/>
        <v xml:space="preserve"> </v>
      </c>
      <c r="M59" s="50">
        <v>0</v>
      </c>
      <c r="N59" s="50">
        <v>1000</v>
      </c>
      <c r="O59" s="50">
        <f t="shared" si="2"/>
        <v>1000</v>
      </c>
      <c r="P59" s="49" t="str">
        <f t="shared" si="3"/>
        <v xml:space="preserve"> </v>
      </c>
    </row>
    <row r="60" spans="1:16" x14ac:dyDescent="0.35">
      <c r="A60" t="s">
        <v>1</v>
      </c>
      <c r="B60" t="s">
        <v>67</v>
      </c>
      <c r="C60" t="s">
        <v>68</v>
      </c>
      <c r="D60" s="26" t="s">
        <v>341</v>
      </c>
      <c r="E60" t="s">
        <v>342</v>
      </c>
      <c r="F60" t="s">
        <v>65</v>
      </c>
      <c r="G60" t="s">
        <v>66</v>
      </c>
      <c r="H60" t="s">
        <v>27</v>
      </c>
      <c r="I60" s="1">
        <v>2</v>
      </c>
      <c r="J60" s="1">
        <v>2</v>
      </c>
      <c r="K60" s="1">
        <f t="shared" si="0"/>
        <v>0</v>
      </c>
      <c r="L60" s="3">
        <f t="shared" si="1"/>
        <v>0</v>
      </c>
      <c r="M60" s="5">
        <v>1000</v>
      </c>
      <c r="N60" s="5">
        <v>1000</v>
      </c>
      <c r="O60" s="5">
        <f t="shared" si="2"/>
        <v>0</v>
      </c>
      <c r="P60" s="3">
        <f t="shared" si="3"/>
        <v>0</v>
      </c>
    </row>
    <row r="61" spans="1:16" x14ac:dyDescent="0.35">
      <c r="A61" s="38" t="s">
        <v>1</v>
      </c>
      <c r="B61" s="38" t="s">
        <v>67</v>
      </c>
      <c r="C61" s="38" t="s">
        <v>68</v>
      </c>
      <c r="D61" s="48" t="s">
        <v>343</v>
      </c>
      <c r="E61" s="38" t="s">
        <v>344</v>
      </c>
      <c r="F61" s="38" t="s">
        <v>72</v>
      </c>
      <c r="G61" s="38" t="s">
        <v>66</v>
      </c>
      <c r="H61" s="38" t="s">
        <v>27</v>
      </c>
      <c r="I61" s="40">
        <v>3</v>
      </c>
      <c r="J61" s="40">
        <v>2</v>
      </c>
      <c r="K61" s="40">
        <f t="shared" si="0"/>
        <v>-1</v>
      </c>
      <c r="L61" s="49">
        <f t="shared" si="1"/>
        <v>-0.33333333333333331</v>
      </c>
      <c r="M61" s="50">
        <v>3000</v>
      </c>
      <c r="N61" s="50">
        <v>2000</v>
      </c>
      <c r="O61" s="50">
        <f t="shared" si="2"/>
        <v>-1000</v>
      </c>
      <c r="P61" s="49">
        <f t="shared" si="3"/>
        <v>-0.33333333333333331</v>
      </c>
    </row>
    <row r="62" spans="1:16" x14ac:dyDescent="0.35">
      <c r="A62" t="s">
        <v>1</v>
      </c>
      <c r="B62" t="s">
        <v>67</v>
      </c>
      <c r="C62" t="s">
        <v>68</v>
      </c>
      <c r="D62" s="26" t="s">
        <v>345</v>
      </c>
      <c r="E62" t="s">
        <v>346</v>
      </c>
      <c r="F62" t="s">
        <v>65</v>
      </c>
      <c r="G62" t="s">
        <v>66</v>
      </c>
      <c r="H62" t="s">
        <v>27</v>
      </c>
      <c r="I62" s="1">
        <v>2</v>
      </c>
      <c r="J62" s="1">
        <v>2</v>
      </c>
      <c r="K62" s="1">
        <f t="shared" si="0"/>
        <v>0</v>
      </c>
      <c r="L62" s="3">
        <f t="shared" si="1"/>
        <v>0</v>
      </c>
      <c r="M62" s="5">
        <v>2000</v>
      </c>
      <c r="N62" s="5">
        <v>2000</v>
      </c>
      <c r="O62" s="5">
        <f t="shared" si="2"/>
        <v>0</v>
      </c>
      <c r="P62" s="3">
        <f t="shared" si="3"/>
        <v>0</v>
      </c>
    </row>
    <row r="63" spans="1:16" x14ac:dyDescent="0.35">
      <c r="A63" s="38" t="s">
        <v>1</v>
      </c>
      <c r="B63" s="38" t="s">
        <v>67</v>
      </c>
      <c r="C63" s="38" t="s">
        <v>68</v>
      </c>
      <c r="D63" s="48" t="s">
        <v>347</v>
      </c>
      <c r="E63" s="38" t="s">
        <v>348</v>
      </c>
      <c r="F63" s="38" t="s">
        <v>72</v>
      </c>
      <c r="G63" s="38" t="s">
        <v>69</v>
      </c>
      <c r="H63" s="38" t="s">
        <v>27</v>
      </c>
      <c r="I63" s="40">
        <v>2</v>
      </c>
      <c r="J63" s="40">
        <v>2</v>
      </c>
      <c r="K63" s="40">
        <f t="shared" si="0"/>
        <v>0</v>
      </c>
      <c r="L63" s="49">
        <f t="shared" si="1"/>
        <v>0</v>
      </c>
      <c r="M63" s="50">
        <v>1000</v>
      </c>
      <c r="N63" s="50">
        <v>1000</v>
      </c>
      <c r="O63" s="50">
        <f t="shared" si="2"/>
        <v>0</v>
      </c>
      <c r="P63" s="49">
        <f t="shared" si="3"/>
        <v>0</v>
      </c>
    </row>
    <row r="64" spans="1:16" x14ac:dyDescent="0.35">
      <c r="A64" t="s">
        <v>1</v>
      </c>
      <c r="B64" t="s">
        <v>67</v>
      </c>
      <c r="C64" t="s">
        <v>68</v>
      </c>
      <c r="D64" s="26" t="s">
        <v>349</v>
      </c>
      <c r="E64" t="s">
        <v>76</v>
      </c>
      <c r="F64" t="s">
        <v>72</v>
      </c>
      <c r="G64" t="s">
        <v>66</v>
      </c>
      <c r="H64" t="s">
        <v>27</v>
      </c>
      <c r="I64" s="1">
        <v>11</v>
      </c>
      <c r="J64" s="1">
        <v>13</v>
      </c>
      <c r="K64" s="1">
        <f t="shared" si="0"/>
        <v>2</v>
      </c>
      <c r="L64" s="3">
        <f t="shared" si="1"/>
        <v>0.18181818181818182</v>
      </c>
      <c r="M64" s="5">
        <v>16500</v>
      </c>
      <c r="N64" s="5">
        <v>19500</v>
      </c>
      <c r="O64" s="5">
        <f t="shared" si="2"/>
        <v>3000</v>
      </c>
      <c r="P64" s="3">
        <f t="shared" si="3"/>
        <v>0.18181818181818182</v>
      </c>
    </row>
    <row r="65" spans="1:16" x14ac:dyDescent="0.35">
      <c r="A65" s="38" t="s">
        <v>1</v>
      </c>
      <c r="B65" s="38" t="s">
        <v>67</v>
      </c>
      <c r="C65" s="38" t="s">
        <v>68</v>
      </c>
      <c r="D65" s="48" t="s">
        <v>350</v>
      </c>
      <c r="E65" s="38" t="s">
        <v>351</v>
      </c>
      <c r="F65" s="38" t="s">
        <v>72</v>
      </c>
      <c r="G65" s="38" t="s">
        <v>66</v>
      </c>
      <c r="H65" s="38" t="s">
        <v>27</v>
      </c>
      <c r="I65" s="40">
        <v>5</v>
      </c>
      <c r="J65" s="40">
        <v>7</v>
      </c>
      <c r="K65" s="40">
        <f t="shared" si="0"/>
        <v>2</v>
      </c>
      <c r="L65" s="49">
        <f t="shared" si="1"/>
        <v>0.4</v>
      </c>
      <c r="M65" s="50">
        <v>9000</v>
      </c>
      <c r="N65" s="50">
        <v>12000</v>
      </c>
      <c r="O65" s="50">
        <f t="shared" si="2"/>
        <v>3000</v>
      </c>
      <c r="P65" s="49">
        <f t="shared" si="3"/>
        <v>0.33333333333333331</v>
      </c>
    </row>
    <row r="66" spans="1:16" x14ac:dyDescent="0.35">
      <c r="A66" t="s">
        <v>1</v>
      </c>
      <c r="B66" t="s">
        <v>67</v>
      </c>
      <c r="C66" t="s">
        <v>68</v>
      </c>
      <c r="D66" s="26" t="s">
        <v>352</v>
      </c>
      <c r="E66" t="s">
        <v>353</v>
      </c>
      <c r="F66" t="s">
        <v>41</v>
      </c>
      <c r="G66" t="s">
        <v>66</v>
      </c>
      <c r="H66" t="s">
        <v>27</v>
      </c>
      <c r="I66" s="1">
        <v>48</v>
      </c>
      <c r="J66" s="1">
        <v>51</v>
      </c>
      <c r="K66" s="1">
        <f t="shared" si="0"/>
        <v>3</v>
      </c>
      <c r="L66" s="3">
        <f t="shared" si="1"/>
        <v>6.25E-2</v>
      </c>
      <c r="M66" s="5">
        <v>8400</v>
      </c>
      <c r="N66" s="5">
        <v>11475</v>
      </c>
      <c r="O66" s="5">
        <f t="shared" si="2"/>
        <v>3075</v>
      </c>
      <c r="P66" s="3">
        <f t="shared" si="3"/>
        <v>0.36607142857142855</v>
      </c>
    </row>
    <row r="67" spans="1:16" x14ac:dyDescent="0.35">
      <c r="A67" s="38" t="s">
        <v>1</v>
      </c>
      <c r="B67" s="38" t="s">
        <v>67</v>
      </c>
      <c r="C67" s="38" t="s">
        <v>68</v>
      </c>
      <c r="D67" s="48" t="s">
        <v>354</v>
      </c>
      <c r="E67" s="38" t="s">
        <v>355</v>
      </c>
      <c r="F67" s="38" t="s">
        <v>41</v>
      </c>
      <c r="G67" s="38" t="s">
        <v>71</v>
      </c>
      <c r="H67" s="38" t="s">
        <v>27</v>
      </c>
      <c r="I67" s="40">
        <v>12</v>
      </c>
      <c r="J67" s="40">
        <v>17</v>
      </c>
      <c r="K67" s="40">
        <f t="shared" si="0"/>
        <v>5</v>
      </c>
      <c r="L67" s="49">
        <f t="shared" si="1"/>
        <v>0.41666666666666669</v>
      </c>
      <c r="M67" s="50">
        <v>11200</v>
      </c>
      <c r="N67" s="50">
        <v>15750</v>
      </c>
      <c r="O67" s="50">
        <f t="shared" si="2"/>
        <v>4550</v>
      </c>
      <c r="P67" s="49">
        <f t="shared" si="3"/>
        <v>0.40625</v>
      </c>
    </row>
    <row r="68" spans="1:16" x14ac:dyDescent="0.35">
      <c r="A68" t="s">
        <v>1</v>
      </c>
      <c r="B68" t="s">
        <v>67</v>
      </c>
      <c r="C68" t="s">
        <v>68</v>
      </c>
      <c r="D68" s="26" t="s">
        <v>356</v>
      </c>
      <c r="E68" t="s">
        <v>357</v>
      </c>
      <c r="F68" t="s">
        <v>65</v>
      </c>
      <c r="G68" t="s">
        <v>66</v>
      </c>
      <c r="H68" t="s">
        <v>27</v>
      </c>
      <c r="I68" s="1">
        <v>6</v>
      </c>
      <c r="J68" s="1">
        <v>7</v>
      </c>
      <c r="K68" s="1">
        <f t="shared" si="0"/>
        <v>1</v>
      </c>
      <c r="L68" s="3">
        <f t="shared" si="1"/>
        <v>0.16666666666666666</v>
      </c>
      <c r="M68" s="5">
        <v>18000</v>
      </c>
      <c r="N68" s="5">
        <v>26000</v>
      </c>
      <c r="O68" s="5">
        <f t="shared" si="2"/>
        <v>8000</v>
      </c>
      <c r="P68" s="3">
        <f t="shared" si="3"/>
        <v>0.44444444444444442</v>
      </c>
    </row>
    <row r="69" spans="1:16" x14ac:dyDescent="0.35">
      <c r="A69" s="38" t="s">
        <v>1</v>
      </c>
      <c r="B69" s="38" t="s">
        <v>67</v>
      </c>
      <c r="C69" s="38" t="s">
        <v>68</v>
      </c>
      <c r="D69" s="48" t="s">
        <v>358</v>
      </c>
      <c r="E69" s="38" t="s">
        <v>359</v>
      </c>
      <c r="F69" s="38" t="s">
        <v>65</v>
      </c>
      <c r="G69" s="38" t="s">
        <v>66</v>
      </c>
      <c r="H69" s="38" t="s">
        <v>27</v>
      </c>
      <c r="I69" s="40">
        <v>17</v>
      </c>
      <c r="J69" s="40">
        <v>15</v>
      </c>
      <c r="K69" s="40">
        <f t="shared" si="0"/>
        <v>-2</v>
      </c>
      <c r="L69" s="49">
        <f t="shared" si="1"/>
        <v>-0.11764705882352941</v>
      </c>
      <c r="M69" s="50">
        <v>12750</v>
      </c>
      <c r="N69" s="50">
        <v>17250</v>
      </c>
      <c r="O69" s="50">
        <f t="shared" si="2"/>
        <v>4500</v>
      </c>
      <c r="P69" s="49">
        <f t="shared" si="3"/>
        <v>0.35294117647058826</v>
      </c>
    </row>
    <row r="70" spans="1:16" x14ac:dyDescent="0.35">
      <c r="A70" t="s">
        <v>1</v>
      </c>
      <c r="B70" t="s">
        <v>67</v>
      </c>
      <c r="C70" t="s">
        <v>68</v>
      </c>
      <c r="D70" s="26" t="s">
        <v>360</v>
      </c>
      <c r="E70" t="s">
        <v>361</v>
      </c>
      <c r="F70" t="s">
        <v>72</v>
      </c>
      <c r="G70" t="s">
        <v>66</v>
      </c>
      <c r="H70" t="s">
        <v>27</v>
      </c>
      <c r="I70" s="1">
        <v>8</v>
      </c>
      <c r="J70" s="1">
        <v>6</v>
      </c>
      <c r="K70" s="1">
        <f t="shared" si="0"/>
        <v>-2</v>
      </c>
      <c r="L70" s="3">
        <f t="shared" si="1"/>
        <v>-0.25</v>
      </c>
      <c r="M70" s="5">
        <v>8000</v>
      </c>
      <c r="N70" s="5">
        <v>6000</v>
      </c>
      <c r="O70" s="5">
        <f t="shared" si="2"/>
        <v>-2000</v>
      </c>
      <c r="P70" s="3">
        <f t="shared" si="3"/>
        <v>-0.25</v>
      </c>
    </row>
    <row r="71" spans="1:16" x14ac:dyDescent="0.35">
      <c r="A71" s="38" t="s">
        <v>1</v>
      </c>
      <c r="B71" s="38" t="s">
        <v>67</v>
      </c>
      <c r="C71" s="38" t="s">
        <v>68</v>
      </c>
      <c r="D71" s="48" t="s">
        <v>362</v>
      </c>
      <c r="E71" s="38" t="s">
        <v>363</v>
      </c>
      <c r="F71" s="38" t="s">
        <v>72</v>
      </c>
      <c r="G71" s="38" t="s">
        <v>66</v>
      </c>
      <c r="H71" s="38" t="s">
        <v>27</v>
      </c>
      <c r="I71" s="40">
        <v>1</v>
      </c>
      <c r="J71" s="40">
        <v>1</v>
      </c>
      <c r="K71" s="40">
        <f t="shared" si="0"/>
        <v>0</v>
      </c>
      <c r="L71" s="49">
        <f t="shared" si="1"/>
        <v>0</v>
      </c>
      <c r="M71" s="50">
        <v>1000</v>
      </c>
      <c r="N71" s="50">
        <v>1000</v>
      </c>
      <c r="O71" s="50">
        <f t="shared" si="2"/>
        <v>0</v>
      </c>
      <c r="P71" s="49">
        <f t="shared" si="3"/>
        <v>0</v>
      </c>
    </row>
    <row r="72" spans="1:16" x14ac:dyDescent="0.35">
      <c r="A72" t="s">
        <v>1</v>
      </c>
      <c r="B72" t="s">
        <v>67</v>
      </c>
      <c r="C72" t="s">
        <v>68</v>
      </c>
      <c r="D72" s="26" t="s">
        <v>364</v>
      </c>
      <c r="E72" t="s">
        <v>106</v>
      </c>
      <c r="F72" t="s">
        <v>65</v>
      </c>
      <c r="G72" t="s">
        <v>66</v>
      </c>
      <c r="H72" t="s">
        <v>27</v>
      </c>
      <c r="I72" s="1">
        <v>7</v>
      </c>
      <c r="J72" s="1">
        <v>6</v>
      </c>
      <c r="K72" s="1">
        <f t="shared" si="0"/>
        <v>-1</v>
      </c>
      <c r="L72" s="3">
        <f t="shared" si="1"/>
        <v>-0.14285714285714285</v>
      </c>
      <c r="M72" s="5">
        <v>10500</v>
      </c>
      <c r="N72" s="5">
        <v>9000</v>
      </c>
      <c r="O72" s="5">
        <f t="shared" si="2"/>
        <v>-1500</v>
      </c>
      <c r="P72" s="3">
        <f t="shared" si="3"/>
        <v>-0.14285714285714285</v>
      </c>
    </row>
    <row r="73" spans="1:16" x14ac:dyDescent="0.35">
      <c r="A73" s="38" t="s">
        <v>1</v>
      </c>
      <c r="B73" s="38" t="s">
        <v>67</v>
      </c>
      <c r="C73" s="38" t="s">
        <v>68</v>
      </c>
      <c r="D73" s="48" t="s">
        <v>365</v>
      </c>
      <c r="E73" s="38" t="s">
        <v>366</v>
      </c>
      <c r="F73" s="38" t="s">
        <v>65</v>
      </c>
      <c r="G73" s="38" t="s">
        <v>66</v>
      </c>
      <c r="H73" s="38" t="s">
        <v>27</v>
      </c>
      <c r="I73" s="40">
        <v>10</v>
      </c>
      <c r="J73" s="40">
        <v>30</v>
      </c>
      <c r="K73" s="40">
        <f t="shared" si="0"/>
        <v>20</v>
      </c>
      <c r="L73" s="49">
        <f t="shared" si="1"/>
        <v>2</v>
      </c>
      <c r="M73" s="50">
        <v>6700</v>
      </c>
      <c r="N73" s="50">
        <v>6990</v>
      </c>
      <c r="O73" s="50">
        <f t="shared" si="2"/>
        <v>290</v>
      </c>
      <c r="P73" s="49">
        <f t="shared" si="3"/>
        <v>4.3283582089552242E-2</v>
      </c>
    </row>
    <row r="74" spans="1:16" x14ac:dyDescent="0.35">
      <c r="A74" t="s">
        <v>1</v>
      </c>
      <c r="B74" t="s">
        <v>67</v>
      </c>
      <c r="C74" t="s">
        <v>68</v>
      </c>
      <c r="D74" s="26" t="s">
        <v>367</v>
      </c>
      <c r="E74" t="s">
        <v>368</v>
      </c>
      <c r="F74" t="s">
        <v>72</v>
      </c>
      <c r="G74" t="s">
        <v>66</v>
      </c>
      <c r="H74" t="s">
        <v>27</v>
      </c>
      <c r="I74" s="1">
        <v>1</v>
      </c>
      <c r="J74" s="1">
        <v>2</v>
      </c>
      <c r="K74" s="1">
        <f t="shared" si="0"/>
        <v>1</v>
      </c>
      <c r="L74" s="3">
        <f t="shared" si="1"/>
        <v>1</v>
      </c>
      <c r="M74" s="5">
        <v>1000</v>
      </c>
      <c r="N74" s="5">
        <v>2000</v>
      </c>
      <c r="O74" s="5">
        <f t="shared" si="2"/>
        <v>1000</v>
      </c>
      <c r="P74" s="3">
        <f t="shared" si="3"/>
        <v>1</v>
      </c>
    </row>
    <row r="75" spans="1:16" x14ac:dyDescent="0.35">
      <c r="A75" s="38" t="s">
        <v>1</v>
      </c>
      <c r="B75" s="38" t="s">
        <v>67</v>
      </c>
      <c r="C75" s="38" t="s">
        <v>68</v>
      </c>
      <c r="D75" s="48" t="s">
        <v>369</v>
      </c>
      <c r="E75" s="38" t="s">
        <v>370</v>
      </c>
      <c r="F75" s="38" t="s">
        <v>72</v>
      </c>
      <c r="G75" s="38" t="s">
        <v>66</v>
      </c>
      <c r="H75" s="38" t="s">
        <v>27</v>
      </c>
      <c r="I75" s="40">
        <v>1</v>
      </c>
      <c r="J75" s="40">
        <v>1</v>
      </c>
      <c r="K75" s="40">
        <f t="shared" si="0"/>
        <v>0</v>
      </c>
      <c r="L75" s="49">
        <f t="shared" si="1"/>
        <v>0</v>
      </c>
      <c r="M75" s="50">
        <v>1000</v>
      </c>
      <c r="N75" s="50">
        <v>1000</v>
      </c>
      <c r="O75" s="50">
        <f t="shared" si="2"/>
        <v>0</v>
      </c>
      <c r="P75" s="49">
        <f t="shared" si="3"/>
        <v>0</v>
      </c>
    </row>
    <row r="76" spans="1:16" x14ac:dyDescent="0.35">
      <c r="A76" t="s">
        <v>1</v>
      </c>
      <c r="B76" t="s">
        <v>67</v>
      </c>
      <c r="C76" t="s">
        <v>68</v>
      </c>
      <c r="D76" s="26" t="s">
        <v>371</v>
      </c>
      <c r="E76" t="s">
        <v>372</v>
      </c>
      <c r="F76" t="s">
        <v>72</v>
      </c>
      <c r="G76" t="s">
        <v>66</v>
      </c>
      <c r="H76" t="s">
        <v>27</v>
      </c>
      <c r="I76" s="1">
        <v>1</v>
      </c>
      <c r="J76" s="1">
        <v>1</v>
      </c>
      <c r="K76" s="1">
        <f t="shared" si="0"/>
        <v>0</v>
      </c>
      <c r="L76" s="3">
        <f t="shared" si="1"/>
        <v>0</v>
      </c>
      <c r="M76" s="5">
        <v>1000</v>
      </c>
      <c r="N76" s="5">
        <v>1000</v>
      </c>
      <c r="O76" s="5">
        <f t="shared" si="2"/>
        <v>0</v>
      </c>
      <c r="P76" s="3">
        <f t="shared" si="3"/>
        <v>0</v>
      </c>
    </row>
    <row r="77" spans="1:16" x14ac:dyDescent="0.35">
      <c r="A77" s="38" t="s">
        <v>1</v>
      </c>
      <c r="B77" s="38" t="s">
        <v>67</v>
      </c>
      <c r="C77" s="38" t="s">
        <v>68</v>
      </c>
      <c r="D77" s="48" t="s">
        <v>373</v>
      </c>
      <c r="E77" s="38" t="s">
        <v>374</v>
      </c>
      <c r="F77" s="38" t="s">
        <v>72</v>
      </c>
      <c r="G77" s="38" t="s">
        <v>66</v>
      </c>
      <c r="H77" s="38" t="s">
        <v>27</v>
      </c>
      <c r="I77" s="40">
        <v>2</v>
      </c>
      <c r="J77" s="40">
        <v>3</v>
      </c>
      <c r="K77" s="40">
        <f t="shared" ref="K77:K108" si="4">J77-I77</f>
        <v>1</v>
      </c>
      <c r="L77" s="49">
        <f t="shared" ref="L77:L108" si="5">IF(I77 &gt; 0,K77/I77," ")</f>
        <v>0.5</v>
      </c>
      <c r="M77" s="50">
        <v>2000</v>
      </c>
      <c r="N77" s="50">
        <v>3000</v>
      </c>
      <c r="O77" s="50">
        <f t="shared" ref="O77:O108" si="6">N77-M77</f>
        <v>1000</v>
      </c>
      <c r="P77" s="49">
        <f t="shared" ref="P77:P108" si="7">IF(M77 &gt; 0,O77/M77," ")</f>
        <v>0.5</v>
      </c>
    </row>
    <row r="78" spans="1:16" x14ac:dyDescent="0.35">
      <c r="A78" t="s">
        <v>1</v>
      </c>
      <c r="B78" t="s">
        <v>67</v>
      </c>
      <c r="C78" t="s">
        <v>68</v>
      </c>
      <c r="D78" s="26" t="s">
        <v>375</v>
      </c>
      <c r="E78" t="s">
        <v>105</v>
      </c>
      <c r="F78" t="s">
        <v>72</v>
      </c>
      <c r="G78" t="s">
        <v>66</v>
      </c>
      <c r="H78" t="s">
        <v>27</v>
      </c>
      <c r="I78" s="1">
        <v>1</v>
      </c>
      <c r="J78" s="1">
        <v>1</v>
      </c>
      <c r="K78" s="1">
        <f t="shared" si="4"/>
        <v>0</v>
      </c>
      <c r="L78" s="3">
        <f t="shared" si="5"/>
        <v>0</v>
      </c>
      <c r="M78" s="5">
        <v>500</v>
      </c>
      <c r="N78" s="5">
        <v>500</v>
      </c>
      <c r="O78" s="5">
        <f t="shared" si="6"/>
        <v>0</v>
      </c>
      <c r="P78" s="3">
        <f t="shared" si="7"/>
        <v>0</v>
      </c>
    </row>
    <row r="79" spans="1:16" x14ac:dyDescent="0.35">
      <c r="A79" s="38" t="s">
        <v>1</v>
      </c>
      <c r="B79" s="38" t="s">
        <v>67</v>
      </c>
      <c r="C79" s="38" t="s">
        <v>68</v>
      </c>
      <c r="D79" s="48" t="s">
        <v>376</v>
      </c>
      <c r="E79" s="38" t="s">
        <v>377</v>
      </c>
      <c r="F79" s="38" t="s">
        <v>65</v>
      </c>
      <c r="G79" s="38" t="s">
        <v>66</v>
      </c>
      <c r="H79" s="38" t="s">
        <v>27</v>
      </c>
      <c r="I79" s="40">
        <v>3</v>
      </c>
      <c r="J79" s="40">
        <v>0</v>
      </c>
      <c r="K79" s="40">
        <f t="shared" si="4"/>
        <v>-3</v>
      </c>
      <c r="L79" s="49">
        <f t="shared" si="5"/>
        <v>-1</v>
      </c>
      <c r="M79" s="50">
        <v>750</v>
      </c>
      <c r="N79" s="50">
        <v>0</v>
      </c>
      <c r="O79" s="50">
        <f t="shared" si="6"/>
        <v>-750</v>
      </c>
      <c r="P79" s="49">
        <f t="shared" si="7"/>
        <v>-1</v>
      </c>
    </row>
    <row r="80" spans="1:16" x14ac:dyDescent="0.35">
      <c r="A80" t="s">
        <v>1</v>
      </c>
      <c r="B80" t="s">
        <v>67</v>
      </c>
      <c r="C80" t="s">
        <v>68</v>
      </c>
      <c r="D80" s="26" t="s">
        <v>378</v>
      </c>
      <c r="E80" t="s">
        <v>379</v>
      </c>
      <c r="F80" t="s">
        <v>72</v>
      </c>
      <c r="G80" t="s">
        <v>66</v>
      </c>
      <c r="H80" t="s">
        <v>27</v>
      </c>
      <c r="I80" s="1">
        <v>1</v>
      </c>
      <c r="J80" s="1">
        <v>1</v>
      </c>
      <c r="K80" s="1">
        <f t="shared" si="4"/>
        <v>0</v>
      </c>
      <c r="L80" s="3">
        <f t="shared" si="5"/>
        <v>0</v>
      </c>
      <c r="M80" s="5">
        <v>1000</v>
      </c>
      <c r="N80" s="5">
        <v>1000</v>
      </c>
      <c r="O80" s="5">
        <f t="shared" si="6"/>
        <v>0</v>
      </c>
      <c r="P80" s="3">
        <f t="shared" si="7"/>
        <v>0</v>
      </c>
    </row>
    <row r="81" spans="1:16" x14ac:dyDescent="0.35">
      <c r="A81" s="38" t="s">
        <v>1</v>
      </c>
      <c r="B81" s="38" t="s">
        <v>67</v>
      </c>
      <c r="C81" s="38" t="s">
        <v>68</v>
      </c>
      <c r="D81" s="48" t="s">
        <v>380</v>
      </c>
      <c r="E81" s="38" t="s">
        <v>381</v>
      </c>
      <c r="F81" s="38" t="s">
        <v>72</v>
      </c>
      <c r="G81" s="38" t="s">
        <v>66</v>
      </c>
      <c r="H81" s="38" t="s">
        <v>27</v>
      </c>
      <c r="I81" s="40">
        <v>1</v>
      </c>
      <c r="J81" s="40">
        <v>1</v>
      </c>
      <c r="K81" s="40">
        <f t="shared" si="4"/>
        <v>0</v>
      </c>
      <c r="L81" s="49">
        <f t="shared" si="5"/>
        <v>0</v>
      </c>
      <c r="M81" s="50">
        <v>1000</v>
      </c>
      <c r="N81" s="50">
        <v>1000</v>
      </c>
      <c r="O81" s="50">
        <f t="shared" si="6"/>
        <v>0</v>
      </c>
      <c r="P81" s="49">
        <f t="shared" si="7"/>
        <v>0</v>
      </c>
    </row>
    <row r="82" spans="1:16" x14ac:dyDescent="0.35">
      <c r="A82" t="s">
        <v>1</v>
      </c>
      <c r="B82" t="s">
        <v>67</v>
      </c>
      <c r="C82" t="s">
        <v>68</v>
      </c>
      <c r="D82" s="26" t="s">
        <v>382</v>
      </c>
      <c r="E82" t="s">
        <v>383</v>
      </c>
      <c r="F82" t="s">
        <v>72</v>
      </c>
      <c r="G82" t="s">
        <v>66</v>
      </c>
      <c r="H82" t="s">
        <v>27</v>
      </c>
      <c r="I82" s="1">
        <v>2</v>
      </c>
      <c r="J82" s="1">
        <v>0</v>
      </c>
      <c r="K82" s="1">
        <f t="shared" si="4"/>
        <v>-2</v>
      </c>
      <c r="L82" s="3">
        <f t="shared" si="5"/>
        <v>-1</v>
      </c>
      <c r="M82" s="5">
        <v>1000</v>
      </c>
      <c r="N82" s="5">
        <v>0</v>
      </c>
      <c r="O82" s="5">
        <f t="shared" si="6"/>
        <v>-1000</v>
      </c>
      <c r="P82" s="3">
        <f t="shared" si="7"/>
        <v>-1</v>
      </c>
    </row>
    <row r="83" spans="1:16" x14ac:dyDescent="0.35">
      <c r="A83" s="38" t="s">
        <v>1</v>
      </c>
      <c r="B83" s="38" t="s">
        <v>67</v>
      </c>
      <c r="C83" s="38" t="s">
        <v>68</v>
      </c>
      <c r="D83" s="48" t="s">
        <v>384</v>
      </c>
      <c r="E83" s="38" t="s">
        <v>385</v>
      </c>
      <c r="F83" s="38" t="s">
        <v>72</v>
      </c>
      <c r="G83" s="38" t="s">
        <v>66</v>
      </c>
      <c r="H83" s="38" t="s">
        <v>27</v>
      </c>
      <c r="I83" s="40">
        <v>1</v>
      </c>
      <c r="J83" s="40">
        <v>0</v>
      </c>
      <c r="K83" s="40">
        <f t="shared" si="4"/>
        <v>-1</v>
      </c>
      <c r="L83" s="49">
        <f t="shared" si="5"/>
        <v>-1</v>
      </c>
      <c r="M83" s="50">
        <v>1000</v>
      </c>
      <c r="N83" s="50">
        <v>0</v>
      </c>
      <c r="O83" s="50">
        <f t="shared" si="6"/>
        <v>-1000</v>
      </c>
      <c r="P83" s="49">
        <f t="shared" si="7"/>
        <v>-1</v>
      </c>
    </row>
    <row r="84" spans="1:16" x14ac:dyDescent="0.35">
      <c r="A84" t="s">
        <v>1</v>
      </c>
      <c r="B84" t="s">
        <v>67</v>
      </c>
      <c r="C84" t="s">
        <v>68</v>
      </c>
      <c r="D84" s="26" t="s">
        <v>386</v>
      </c>
      <c r="E84" t="s">
        <v>387</v>
      </c>
      <c r="F84" t="s">
        <v>65</v>
      </c>
      <c r="G84" t="s">
        <v>66</v>
      </c>
      <c r="H84" t="s">
        <v>27</v>
      </c>
      <c r="I84" s="1">
        <v>1</v>
      </c>
      <c r="J84" s="1">
        <v>1</v>
      </c>
      <c r="K84" s="1">
        <f t="shared" si="4"/>
        <v>0</v>
      </c>
      <c r="L84" s="3">
        <f t="shared" si="5"/>
        <v>0</v>
      </c>
      <c r="M84" s="5">
        <v>500</v>
      </c>
      <c r="N84" s="5">
        <v>500</v>
      </c>
      <c r="O84" s="5">
        <f t="shared" si="6"/>
        <v>0</v>
      </c>
      <c r="P84" s="3">
        <f t="shared" si="7"/>
        <v>0</v>
      </c>
    </row>
    <row r="85" spans="1:16" x14ac:dyDescent="0.35">
      <c r="A85" s="38" t="s">
        <v>1</v>
      </c>
      <c r="B85" s="38" t="s">
        <v>67</v>
      </c>
      <c r="C85" s="38" t="s">
        <v>68</v>
      </c>
      <c r="D85" s="48" t="s">
        <v>388</v>
      </c>
      <c r="E85" s="38" t="s">
        <v>389</v>
      </c>
      <c r="F85" s="38" t="s">
        <v>65</v>
      </c>
      <c r="G85" s="38" t="s">
        <v>66</v>
      </c>
      <c r="H85" s="38" t="s">
        <v>27</v>
      </c>
      <c r="I85" s="40">
        <v>1</v>
      </c>
      <c r="J85" s="40">
        <v>1</v>
      </c>
      <c r="K85" s="40">
        <f t="shared" si="4"/>
        <v>0</v>
      </c>
      <c r="L85" s="49">
        <f t="shared" si="5"/>
        <v>0</v>
      </c>
      <c r="M85" s="50">
        <v>1000</v>
      </c>
      <c r="N85" s="50">
        <v>1000</v>
      </c>
      <c r="O85" s="50">
        <f t="shared" si="6"/>
        <v>0</v>
      </c>
      <c r="P85" s="49">
        <f t="shared" si="7"/>
        <v>0</v>
      </c>
    </row>
    <row r="86" spans="1:16" x14ac:dyDescent="0.35">
      <c r="A86" t="s">
        <v>1</v>
      </c>
      <c r="B86" t="s">
        <v>67</v>
      </c>
      <c r="C86" t="s">
        <v>68</v>
      </c>
      <c r="D86" s="26" t="s">
        <v>390</v>
      </c>
      <c r="E86" t="s">
        <v>391</v>
      </c>
      <c r="F86" t="s">
        <v>72</v>
      </c>
      <c r="G86" t="s">
        <v>66</v>
      </c>
      <c r="H86" t="s">
        <v>27</v>
      </c>
      <c r="I86" s="1">
        <v>1</v>
      </c>
      <c r="J86" s="1">
        <v>1</v>
      </c>
      <c r="K86" s="1">
        <f t="shared" si="4"/>
        <v>0</v>
      </c>
      <c r="L86" s="3">
        <f t="shared" si="5"/>
        <v>0</v>
      </c>
      <c r="M86" s="5">
        <v>1000</v>
      </c>
      <c r="N86" s="5">
        <v>1500</v>
      </c>
      <c r="O86" s="5">
        <f t="shared" si="6"/>
        <v>500</v>
      </c>
      <c r="P86" s="3">
        <f t="shared" si="7"/>
        <v>0.5</v>
      </c>
    </row>
    <row r="87" spans="1:16" x14ac:dyDescent="0.35">
      <c r="A87" s="38" t="s">
        <v>1</v>
      </c>
      <c r="B87" s="38" t="s">
        <v>67</v>
      </c>
      <c r="C87" s="38" t="s">
        <v>68</v>
      </c>
      <c r="D87" s="48" t="s">
        <v>392</v>
      </c>
      <c r="E87" s="38" t="s">
        <v>393</v>
      </c>
      <c r="F87" s="38" t="s">
        <v>65</v>
      </c>
      <c r="G87" s="38" t="s">
        <v>66</v>
      </c>
      <c r="H87" s="38" t="s">
        <v>27</v>
      </c>
      <c r="I87" s="40">
        <v>1</v>
      </c>
      <c r="J87" s="40">
        <v>1</v>
      </c>
      <c r="K87" s="40">
        <f t="shared" si="4"/>
        <v>0</v>
      </c>
      <c r="L87" s="49">
        <f t="shared" si="5"/>
        <v>0</v>
      </c>
      <c r="M87" s="50">
        <v>3000</v>
      </c>
      <c r="N87" s="50">
        <v>3000</v>
      </c>
      <c r="O87" s="50">
        <f t="shared" si="6"/>
        <v>0</v>
      </c>
      <c r="P87" s="49">
        <f t="shared" si="7"/>
        <v>0</v>
      </c>
    </row>
    <row r="88" spans="1:16" x14ac:dyDescent="0.35">
      <c r="A88" t="s">
        <v>1</v>
      </c>
      <c r="B88" t="s">
        <v>67</v>
      </c>
      <c r="C88" t="s">
        <v>68</v>
      </c>
      <c r="D88" s="26" t="s">
        <v>394</v>
      </c>
      <c r="E88" t="s">
        <v>395</v>
      </c>
      <c r="F88" t="s">
        <v>72</v>
      </c>
      <c r="G88" t="s">
        <v>66</v>
      </c>
      <c r="H88" t="s">
        <v>27</v>
      </c>
      <c r="I88" s="1">
        <v>1</v>
      </c>
      <c r="J88" s="1">
        <v>1</v>
      </c>
      <c r="K88" s="1">
        <f t="shared" si="4"/>
        <v>0</v>
      </c>
      <c r="L88" s="3">
        <f t="shared" si="5"/>
        <v>0</v>
      </c>
      <c r="M88" s="5">
        <v>1000</v>
      </c>
      <c r="N88" s="5">
        <v>1000</v>
      </c>
      <c r="O88" s="5">
        <f t="shared" si="6"/>
        <v>0</v>
      </c>
      <c r="P88" s="3">
        <f t="shared" si="7"/>
        <v>0</v>
      </c>
    </row>
    <row r="89" spans="1:16" x14ac:dyDescent="0.35">
      <c r="A89" s="38" t="s">
        <v>1</v>
      </c>
      <c r="B89" s="38" t="s">
        <v>67</v>
      </c>
      <c r="C89" s="38" t="s">
        <v>68</v>
      </c>
      <c r="D89" s="48" t="s">
        <v>396</v>
      </c>
      <c r="E89" s="38" t="s">
        <v>397</v>
      </c>
      <c r="F89" s="38" t="s">
        <v>65</v>
      </c>
      <c r="G89" s="38" t="s">
        <v>66</v>
      </c>
      <c r="H89" s="38" t="s">
        <v>27</v>
      </c>
      <c r="I89" s="40">
        <v>0</v>
      </c>
      <c r="J89" s="40">
        <v>63</v>
      </c>
      <c r="K89" s="40">
        <f t="shared" si="4"/>
        <v>63</v>
      </c>
      <c r="L89" s="49" t="str">
        <f t="shared" si="5"/>
        <v xml:space="preserve"> </v>
      </c>
      <c r="M89" s="50">
        <v>0</v>
      </c>
      <c r="N89" s="50">
        <v>96900</v>
      </c>
      <c r="O89" s="50">
        <f t="shared" si="6"/>
        <v>96900</v>
      </c>
      <c r="P89" s="49" t="str">
        <f t="shared" si="7"/>
        <v xml:space="preserve"> </v>
      </c>
    </row>
    <row r="90" spans="1:16" x14ac:dyDescent="0.35">
      <c r="A90" t="s">
        <v>1</v>
      </c>
      <c r="B90" t="s">
        <v>67</v>
      </c>
      <c r="C90" t="s">
        <v>68</v>
      </c>
      <c r="D90" s="26" t="s">
        <v>398</v>
      </c>
      <c r="E90" t="s">
        <v>399</v>
      </c>
      <c r="F90" t="s">
        <v>72</v>
      </c>
      <c r="G90" t="s">
        <v>66</v>
      </c>
      <c r="H90" t="s">
        <v>27</v>
      </c>
      <c r="I90" s="1">
        <v>0</v>
      </c>
      <c r="J90" s="1">
        <v>4</v>
      </c>
      <c r="K90" s="1">
        <f t="shared" si="4"/>
        <v>4</v>
      </c>
      <c r="L90" s="3" t="str">
        <f t="shared" si="5"/>
        <v xml:space="preserve"> </v>
      </c>
      <c r="M90" s="5">
        <v>0</v>
      </c>
      <c r="N90" s="5">
        <v>2500</v>
      </c>
      <c r="O90" s="5">
        <f t="shared" si="6"/>
        <v>2500</v>
      </c>
      <c r="P90" s="3" t="str">
        <f t="shared" si="7"/>
        <v xml:space="preserve"> </v>
      </c>
    </row>
    <row r="91" spans="1:16" x14ac:dyDescent="0.35">
      <c r="A91" s="38" t="s">
        <v>1</v>
      </c>
      <c r="B91" s="38" t="s">
        <v>67</v>
      </c>
      <c r="C91" s="38" t="s">
        <v>68</v>
      </c>
      <c r="D91" s="48" t="s">
        <v>400</v>
      </c>
      <c r="E91" s="38" t="s">
        <v>401</v>
      </c>
      <c r="F91" s="38" t="s">
        <v>65</v>
      </c>
      <c r="G91" s="38" t="s">
        <v>66</v>
      </c>
      <c r="H91" s="38" t="s">
        <v>27</v>
      </c>
      <c r="I91" s="40">
        <v>0</v>
      </c>
      <c r="J91" s="40">
        <v>3</v>
      </c>
      <c r="K91" s="40">
        <f t="shared" si="4"/>
        <v>3</v>
      </c>
      <c r="L91" s="49" t="str">
        <f t="shared" si="5"/>
        <v xml:space="preserve"> </v>
      </c>
      <c r="M91" s="50">
        <v>0</v>
      </c>
      <c r="N91" s="50">
        <v>3000</v>
      </c>
      <c r="O91" s="50">
        <f t="shared" si="6"/>
        <v>3000</v>
      </c>
      <c r="P91" s="49" t="str">
        <f t="shared" si="7"/>
        <v xml:space="preserve"> </v>
      </c>
    </row>
    <row r="92" spans="1:16" x14ac:dyDescent="0.35">
      <c r="A92" t="s">
        <v>1</v>
      </c>
      <c r="B92" t="s">
        <v>67</v>
      </c>
      <c r="C92" t="s">
        <v>68</v>
      </c>
      <c r="D92" s="26" t="s">
        <v>402</v>
      </c>
      <c r="E92" t="s">
        <v>403</v>
      </c>
      <c r="F92" t="s">
        <v>72</v>
      </c>
      <c r="G92" t="s">
        <v>66</v>
      </c>
      <c r="H92" t="s">
        <v>27</v>
      </c>
      <c r="I92" s="1">
        <v>0</v>
      </c>
      <c r="J92" s="1">
        <v>9</v>
      </c>
      <c r="K92" s="1">
        <f t="shared" si="4"/>
        <v>9</v>
      </c>
      <c r="L92" s="3" t="str">
        <f t="shared" si="5"/>
        <v xml:space="preserve"> </v>
      </c>
      <c r="M92" s="5">
        <v>0</v>
      </c>
      <c r="N92" s="5">
        <v>9000</v>
      </c>
      <c r="O92" s="5">
        <f t="shared" si="6"/>
        <v>9000</v>
      </c>
      <c r="P92" s="3" t="str">
        <f t="shared" si="7"/>
        <v xml:space="preserve"> </v>
      </c>
    </row>
    <row r="93" spans="1:16" x14ac:dyDescent="0.35">
      <c r="A93" s="38" t="s">
        <v>1</v>
      </c>
      <c r="B93" s="38" t="s">
        <v>67</v>
      </c>
      <c r="C93" s="38" t="s">
        <v>68</v>
      </c>
      <c r="D93" s="48" t="s">
        <v>404</v>
      </c>
      <c r="E93" s="38" t="s">
        <v>405</v>
      </c>
      <c r="F93" s="38" t="s">
        <v>72</v>
      </c>
      <c r="G93" s="38" t="s">
        <v>66</v>
      </c>
      <c r="H93" s="38" t="s">
        <v>27</v>
      </c>
      <c r="I93" s="40">
        <v>0</v>
      </c>
      <c r="J93" s="40">
        <v>1</v>
      </c>
      <c r="K93" s="40">
        <f t="shared" si="4"/>
        <v>1</v>
      </c>
      <c r="L93" s="49" t="str">
        <f t="shared" si="5"/>
        <v xml:space="preserve"> </v>
      </c>
      <c r="M93" s="50">
        <v>0</v>
      </c>
      <c r="N93" s="50">
        <v>1000</v>
      </c>
      <c r="O93" s="50">
        <f t="shared" si="6"/>
        <v>1000</v>
      </c>
      <c r="P93" s="49" t="str">
        <f t="shared" si="7"/>
        <v xml:space="preserve"> </v>
      </c>
    </row>
    <row r="94" spans="1:16" x14ac:dyDescent="0.35">
      <c r="A94" t="s">
        <v>1</v>
      </c>
      <c r="B94" t="s">
        <v>67</v>
      </c>
      <c r="C94" t="s">
        <v>68</v>
      </c>
      <c r="D94" s="26" t="s">
        <v>406</v>
      </c>
      <c r="E94" t="s">
        <v>407</v>
      </c>
      <c r="F94" t="s">
        <v>65</v>
      </c>
      <c r="G94" t="s">
        <v>66</v>
      </c>
      <c r="H94" t="s">
        <v>27</v>
      </c>
      <c r="I94" s="1">
        <v>0</v>
      </c>
      <c r="J94" s="1">
        <v>1</v>
      </c>
      <c r="K94" s="1">
        <f t="shared" si="4"/>
        <v>1</v>
      </c>
      <c r="L94" s="3" t="str">
        <f t="shared" si="5"/>
        <v xml:space="preserve"> </v>
      </c>
      <c r="M94" s="5">
        <v>0</v>
      </c>
      <c r="N94" s="5">
        <v>1000</v>
      </c>
      <c r="O94" s="5">
        <f t="shared" si="6"/>
        <v>1000</v>
      </c>
      <c r="P94" s="3" t="str">
        <f t="shared" si="7"/>
        <v xml:space="preserve"> </v>
      </c>
    </row>
    <row r="95" spans="1:16" x14ac:dyDescent="0.35">
      <c r="A95" s="38" t="s">
        <v>1</v>
      </c>
      <c r="B95" s="38" t="s">
        <v>77</v>
      </c>
      <c r="C95" s="38" t="s">
        <v>78</v>
      </c>
      <c r="D95" s="48" t="s">
        <v>408</v>
      </c>
      <c r="E95" s="38" t="s">
        <v>409</v>
      </c>
      <c r="F95" s="38" t="s">
        <v>65</v>
      </c>
      <c r="G95" s="38" t="s">
        <v>42</v>
      </c>
      <c r="H95" s="38" t="s">
        <v>27</v>
      </c>
      <c r="I95" s="40">
        <v>2</v>
      </c>
      <c r="J95" s="40">
        <v>2</v>
      </c>
      <c r="K95" s="40">
        <f t="shared" si="4"/>
        <v>0</v>
      </c>
      <c r="L95" s="49">
        <f t="shared" si="5"/>
        <v>0</v>
      </c>
      <c r="M95" s="50">
        <v>2000</v>
      </c>
      <c r="N95" s="50">
        <v>2000</v>
      </c>
      <c r="O95" s="50">
        <f t="shared" si="6"/>
        <v>0</v>
      </c>
      <c r="P95" s="49">
        <f t="shared" si="7"/>
        <v>0</v>
      </c>
    </row>
    <row r="96" spans="1:16" x14ac:dyDescent="0.35">
      <c r="A96" t="s">
        <v>1</v>
      </c>
      <c r="B96" t="s">
        <v>77</v>
      </c>
      <c r="C96" t="s">
        <v>78</v>
      </c>
      <c r="D96" s="26" t="s">
        <v>410</v>
      </c>
      <c r="E96" t="s">
        <v>411</v>
      </c>
      <c r="F96" t="s">
        <v>72</v>
      </c>
      <c r="G96" t="s">
        <v>42</v>
      </c>
      <c r="H96" t="s">
        <v>27</v>
      </c>
      <c r="I96" s="1">
        <v>1</v>
      </c>
      <c r="J96" s="1">
        <v>1</v>
      </c>
      <c r="K96" s="1">
        <f t="shared" si="4"/>
        <v>0</v>
      </c>
      <c r="L96" s="3">
        <f t="shared" si="5"/>
        <v>0</v>
      </c>
      <c r="M96" s="5">
        <v>700</v>
      </c>
      <c r="N96" s="5">
        <v>700</v>
      </c>
      <c r="O96" s="5">
        <f t="shared" si="6"/>
        <v>0</v>
      </c>
      <c r="P96" s="3">
        <f t="shared" si="7"/>
        <v>0</v>
      </c>
    </row>
    <row r="97" spans="1:16" x14ac:dyDescent="0.35">
      <c r="A97" s="38" t="s">
        <v>1</v>
      </c>
      <c r="B97" s="38" t="s">
        <v>77</v>
      </c>
      <c r="C97" s="38" t="s">
        <v>78</v>
      </c>
      <c r="D97" s="48" t="s">
        <v>412</v>
      </c>
      <c r="E97" s="38" t="s">
        <v>413</v>
      </c>
      <c r="F97" s="38" t="s">
        <v>72</v>
      </c>
      <c r="G97" s="38" t="s">
        <v>42</v>
      </c>
      <c r="H97" s="38" t="s">
        <v>27</v>
      </c>
      <c r="I97" s="40">
        <v>1</v>
      </c>
      <c r="J97" s="40">
        <v>0</v>
      </c>
      <c r="K97" s="40">
        <f t="shared" si="4"/>
        <v>-1</v>
      </c>
      <c r="L97" s="49">
        <f t="shared" si="5"/>
        <v>-1</v>
      </c>
      <c r="M97" s="50">
        <v>500</v>
      </c>
      <c r="N97" s="50">
        <v>0</v>
      </c>
      <c r="O97" s="50">
        <f t="shared" si="6"/>
        <v>-500</v>
      </c>
      <c r="P97" s="49">
        <f t="shared" si="7"/>
        <v>-1</v>
      </c>
    </row>
    <row r="98" spans="1:16" x14ac:dyDescent="0.35">
      <c r="A98" t="s">
        <v>1</v>
      </c>
      <c r="B98" t="s">
        <v>77</v>
      </c>
      <c r="C98" t="s">
        <v>78</v>
      </c>
      <c r="D98" s="26" t="s">
        <v>414</v>
      </c>
      <c r="E98" t="s">
        <v>415</v>
      </c>
      <c r="F98" t="s">
        <v>72</v>
      </c>
      <c r="G98" t="s">
        <v>42</v>
      </c>
      <c r="H98" t="s">
        <v>27</v>
      </c>
      <c r="I98" s="1">
        <v>3</v>
      </c>
      <c r="J98" s="1">
        <v>2</v>
      </c>
      <c r="K98" s="1">
        <f t="shared" si="4"/>
        <v>-1</v>
      </c>
      <c r="L98" s="3">
        <f t="shared" si="5"/>
        <v>-0.33333333333333331</v>
      </c>
      <c r="M98" s="5">
        <v>2000</v>
      </c>
      <c r="N98" s="5">
        <v>2000</v>
      </c>
      <c r="O98" s="5">
        <f t="shared" si="6"/>
        <v>0</v>
      </c>
      <c r="P98" s="3">
        <f t="shared" si="7"/>
        <v>0</v>
      </c>
    </row>
    <row r="99" spans="1:16" x14ac:dyDescent="0.35">
      <c r="A99" s="38" t="s">
        <v>1</v>
      </c>
      <c r="B99" s="38" t="s">
        <v>77</v>
      </c>
      <c r="C99" s="38" t="s">
        <v>78</v>
      </c>
      <c r="D99" s="48" t="s">
        <v>416</v>
      </c>
      <c r="E99" s="38" t="s">
        <v>417</v>
      </c>
      <c r="F99" s="38" t="s">
        <v>72</v>
      </c>
      <c r="G99" s="38" t="s">
        <v>42</v>
      </c>
      <c r="H99" s="38" t="s">
        <v>27</v>
      </c>
      <c r="I99" s="40">
        <v>3</v>
      </c>
      <c r="J99" s="40">
        <v>3</v>
      </c>
      <c r="K99" s="40">
        <f t="shared" si="4"/>
        <v>0</v>
      </c>
      <c r="L99" s="49">
        <f t="shared" si="5"/>
        <v>0</v>
      </c>
      <c r="M99" s="50">
        <v>2000</v>
      </c>
      <c r="N99" s="50">
        <v>2000</v>
      </c>
      <c r="O99" s="50">
        <f t="shared" si="6"/>
        <v>0</v>
      </c>
      <c r="P99" s="49">
        <f t="shared" si="7"/>
        <v>0</v>
      </c>
    </row>
    <row r="100" spans="1:16" x14ac:dyDescent="0.35">
      <c r="A100" t="s">
        <v>1</v>
      </c>
      <c r="B100" t="s">
        <v>77</v>
      </c>
      <c r="C100" t="s">
        <v>78</v>
      </c>
      <c r="D100" s="26" t="s">
        <v>418</v>
      </c>
      <c r="E100" t="s">
        <v>419</v>
      </c>
      <c r="F100" t="s">
        <v>72</v>
      </c>
      <c r="G100" t="s">
        <v>42</v>
      </c>
      <c r="H100" t="s">
        <v>27</v>
      </c>
      <c r="I100" s="1">
        <v>20</v>
      </c>
      <c r="J100" s="1">
        <v>33</v>
      </c>
      <c r="K100" s="1">
        <f t="shared" si="4"/>
        <v>13</v>
      </c>
      <c r="L100" s="3">
        <f t="shared" si="5"/>
        <v>0.65</v>
      </c>
      <c r="M100" s="5">
        <v>23280.25</v>
      </c>
      <c r="N100" s="5">
        <v>45500</v>
      </c>
      <c r="O100" s="5">
        <f t="shared" si="6"/>
        <v>22219.75</v>
      </c>
      <c r="P100" s="3">
        <f t="shared" si="7"/>
        <v>0.95444636548147033</v>
      </c>
    </row>
    <row r="101" spans="1:16" x14ac:dyDescent="0.35">
      <c r="A101" s="38" t="s">
        <v>1</v>
      </c>
      <c r="B101" s="38" t="s">
        <v>77</v>
      </c>
      <c r="C101" s="38" t="s">
        <v>78</v>
      </c>
      <c r="D101" s="48" t="s">
        <v>420</v>
      </c>
      <c r="E101" s="38" t="s">
        <v>421</v>
      </c>
      <c r="F101" s="38" t="s">
        <v>72</v>
      </c>
      <c r="G101" s="38" t="s">
        <v>42</v>
      </c>
      <c r="H101" s="38" t="s">
        <v>27</v>
      </c>
      <c r="I101" s="40">
        <v>20</v>
      </c>
      <c r="J101" s="40">
        <v>31</v>
      </c>
      <c r="K101" s="40">
        <f t="shared" si="4"/>
        <v>11</v>
      </c>
      <c r="L101" s="49">
        <f t="shared" si="5"/>
        <v>0.55000000000000004</v>
      </c>
      <c r="M101" s="50">
        <v>20250</v>
      </c>
      <c r="N101" s="50">
        <v>33000</v>
      </c>
      <c r="O101" s="50">
        <f t="shared" si="6"/>
        <v>12750</v>
      </c>
      <c r="P101" s="49">
        <f t="shared" si="7"/>
        <v>0.62962962962962965</v>
      </c>
    </row>
    <row r="102" spans="1:16" x14ac:dyDescent="0.35">
      <c r="A102" t="s">
        <v>1</v>
      </c>
      <c r="B102" t="s">
        <v>77</v>
      </c>
      <c r="C102" t="s">
        <v>78</v>
      </c>
      <c r="D102" s="26" t="s">
        <v>422</v>
      </c>
      <c r="E102" t="s">
        <v>423</v>
      </c>
      <c r="F102" t="s">
        <v>41</v>
      </c>
      <c r="G102" t="s">
        <v>42</v>
      </c>
      <c r="H102" t="s">
        <v>27</v>
      </c>
      <c r="I102" s="1">
        <v>26</v>
      </c>
      <c r="J102" s="1">
        <v>30</v>
      </c>
      <c r="K102" s="1">
        <f t="shared" si="4"/>
        <v>4</v>
      </c>
      <c r="L102" s="3">
        <f t="shared" si="5"/>
        <v>0.15384615384615385</v>
      </c>
      <c r="M102" s="5">
        <v>12006</v>
      </c>
      <c r="N102" s="5">
        <v>14122</v>
      </c>
      <c r="O102" s="5">
        <f t="shared" si="6"/>
        <v>2116</v>
      </c>
      <c r="P102" s="3">
        <f t="shared" si="7"/>
        <v>0.17624521072796934</v>
      </c>
    </row>
    <row r="103" spans="1:16" x14ac:dyDescent="0.35">
      <c r="A103" s="38" t="s">
        <v>1</v>
      </c>
      <c r="B103" s="38" t="s">
        <v>77</v>
      </c>
      <c r="C103" s="38" t="s">
        <v>78</v>
      </c>
      <c r="D103" s="48" t="s">
        <v>424</v>
      </c>
      <c r="E103" s="38" t="s">
        <v>425</v>
      </c>
      <c r="F103" s="38" t="s">
        <v>41</v>
      </c>
      <c r="G103" s="38" t="s">
        <v>42</v>
      </c>
      <c r="H103" s="38" t="s">
        <v>27</v>
      </c>
      <c r="I103" s="40">
        <v>40</v>
      </c>
      <c r="J103" s="40">
        <v>41</v>
      </c>
      <c r="K103" s="40">
        <f t="shared" si="4"/>
        <v>1</v>
      </c>
      <c r="L103" s="49">
        <f t="shared" si="5"/>
        <v>2.5000000000000001E-2</v>
      </c>
      <c r="M103" s="50">
        <v>70956.990000000005</v>
      </c>
      <c r="N103" s="50">
        <v>75954.240000000005</v>
      </c>
      <c r="O103" s="50">
        <f t="shared" si="6"/>
        <v>4997.25</v>
      </c>
      <c r="P103" s="49">
        <f t="shared" si="7"/>
        <v>7.0426465384171452E-2</v>
      </c>
    </row>
    <row r="104" spans="1:16" x14ac:dyDescent="0.35">
      <c r="A104" t="s">
        <v>1</v>
      </c>
      <c r="B104" t="s">
        <v>77</v>
      </c>
      <c r="C104" t="s">
        <v>78</v>
      </c>
      <c r="D104" s="26" t="s">
        <v>426</v>
      </c>
      <c r="E104" t="s">
        <v>427</v>
      </c>
      <c r="F104" t="s">
        <v>41</v>
      </c>
      <c r="G104" t="s">
        <v>42</v>
      </c>
      <c r="H104" t="s">
        <v>27</v>
      </c>
      <c r="I104" s="1">
        <v>1</v>
      </c>
      <c r="J104" s="1">
        <v>0</v>
      </c>
      <c r="K104" s="1">
        <f t="shared" si="4"/>
        <v>-1</v>
      </c>
      <c r="L104" s="3">
        <f t="shared" si="5"/>
        <v>-1</v>
      </c>
      <c r="M104" s="5">
        <v>3600</v>
      </c>
      <c r="N104" s="5">
        <v>0</v>
      </c>
      <c r="O104" s="5">
        <f t="shared" si="6"/>
        <v>-3600</v>
      </c>
      <c r="P104" s="3">
        <f t="shared" si="7"/>
        <v>-1</v>
      </c>
    </row>
    <row r="105" spans="1:16" x14ac:dyDescent="0.35">
      <c r="A105" s="38" t="s">
        <v>1</v>
      </c>
      <c r="B105" s="38" t="s">
        <v>77</v>
      </c>
      <c r="C105" s="38" t="s">
        <v>78</v>
      </c>
      <c r="D105" s="48" t="s">
        <v>428</v>
      </c>
      <c r="E105" s="38" t="s">
        <v>429</v>
      </c>
      <c r="F105" s="38" t="s">
        <v>41</v>
      </c>
      <c r="G105" s="38" t="s">
        <v>42</v>
      </c>
      <c r="H105" s="38" t="s">
        <v>27</v>
      </c>
      <c r="I105" s="40">
        <v>3</v>
      </c>
      <c r="J105" s="40">
        <v>4</v>
      </c>
      <c r="K105" s="40">
        <f t="shared" si="4"/>
        <v>1</v>
      </c>
      <c r="L105" s="49">
        <f t="shared" si="5"/>
        <v>0.33333333333333331</v>
      </c>
      <c r="M105" s="50">
        <v>10800</v>
      </c>
      <c r="N105" s="50">
        <v>10800</v>
      </c>
      <c r="O105" s="50">
        <f t="shared" si="6"/>
        <v>0</v>
      </c>
      <c r="P105" s="49">
        <f t="shared" si="7"/>
        <v>0</v>
      </c>
    </row>
    <row r="106" spans="1:16" x14ac:dyDescent="0.35">
      <c r="A106" t="s">
        <v>1</v>
      </c>
      <c r="B106" t="s">
        <v>77</v>
      </c>
      <c r="C106" t="s">
        <v>78</v>
      </c>
      <c r="D106" s="26" t="s">
        <v>430</v>
      </c>
      <c r="E106" t="s">
        <v>431</v>
      </c>
      <c r="F106" t="s">
        <v>41</v>
      </c>
      <c r="G106" t="s">
        <v>42</v>
      </c>
      <c r="H106" t="s">
        <v>31</v>
      </c>
      <c r="I106" s="1">
        <v>5</v>
      </c>
      <c r="J106" s="1">
        <v>0</v>
      </c>
      <c r="K106" s="1">
        <f t="shared" si="4"/>
        <v>-5</v>
      </c>
      <c r="L106" s="3">
        <f t="shared" si="5"/>
        <v>-1</v>
      </c>
      <c r="M106" s="5">
        <v>14000</v>
      </c>
      <c r="N106" s="5">
        <v>0</v>
      </c>
      <c r="O106" s="5">
        <f t="shared" si="6"/>
        <v>-14000</v>
      </c>
      <c r="P106" s="3">
        <f t="shared" si="7"/>
        <v>-1</v>
      </c>
    </row>
    <row r="107" spans="1:16" x14ac:dyDescent="0.35">
      <c r="A107" s="38" t="s">
        <v>1</v>
      </c>
      <c r="B107" s="38" t="s">
        <v>77</v>
      </c>
      <c r="C107" s="38" t="s">
        <v>78</v>
      </c>
      <c r="D107" s="48" t="s">
        <v>432</v>
      </c>
      <c r="E107" s="38" t="s">
        <v>433</v>
      </c>
      <c r="F107" s="38" t="s">
        <v>41</v>
      </c>
      <c r="G107" s="38" t="s">
        <v>42</v>
      </c>
      <c r="H107" s="38" t="s">
        <v>27</v>
      </c>
      <c r="I107" s="40">
        <v>1</v>
      </c>
      <c r="J107" s="40">
        <v>0</v>
      </c>
      <c r="K107" s="40">
        <f t="shared" si="4"/>
        <v>-1</v>
      </c>
      <c r="L107" s="49">
        <f t="shared" si="5"/>
        <v>-1</v>
      </c>
      <c r="M107" s="50">
        <v>2200</v>
      </c>
      <c r="N107" s="50">
        <v>0</v>
      </c>
      <c r="O107" s="50">
        <f t="shared" si="6"/>
        <v>-2200</v>
      </c>
      <c r="P107" s="49">
        <f t="shared" si="7"/>
        <v>-1</v>
      </c>
    </row>
    <row r="108" spans="1:16" x14ac:dyDescent="0.35">
      <c r="A108" t="s">
        <v>1</v>
      </c>
      <c r="B108" t="s">
        <v>77</v>
      </c>
      <c r="C108" t="s">
        <v>78</v>
      </c>
      <c r="D108" s="26" t="s">
        <v>434</v>
      </c>
      <c r="E108" t="s">
        <v>435</v>
      </c>
      <c r="F108" t="s">
        <v>41</v>
      </c>
      <c r="G108" t="s">
        <v>42</v>
      </c>
      <c r="H108" t="s">
        <v>27</v>
      </c>
      <c r="I108" s="1">
        <v>2</v>
      </c>
      <c r="J108" s="1">
        <v>1</v>
      </c>
      <c r="K108" s="1">
        <f t="shared" si="4"/>
        <v>-1</v>
      </c>
      <c r="L108" s="3">
        <f t="shared" si="5"/>
        <v>-0.5</v>
      </c>
      <c r="M108" s="5">
        <v>2000</v>
      </c>
      <c r="N108" s="5">
        <v>1000</v>
      </c>
      <c r="O108" s="5">
        <f t="shared" si="6"/>
        <v>-1000</v>
      </c>
      <c r="P108" s="3">
        <f t="shared" si="7"/>
        <v>-0.5</v>
      </c>
    </row>
    <row r="109" spans="1:16" x14ac:dyDescent="0.35">
      <c r="A109" s="63" t="s">
        <v>1</v>
      </c>
      <c r="B109" s="63" t="s">
        <v>77</v>
      </c>
      <c r="C109" s="63" t="s">
        <v>78</v>
      </c>
      <c r="D109" s="63" t="s">
        <v>436</v>
      </c>
      <c r="E109" s="63" t="s">
        <v>437</v>
      </c>
      <c r="F109" s="63" t="s">
        <v>41</v>
      </c>
      <c r="G109" s="63" t="s">
        <v>42</v>
      </c>
      <c r="H109" s="63" t="s">
        <v>27</v>
      </c>
      <c r="I109" s="63">
        <v>3</v>
      </c>
      <c r="J109" s="63">
        <v>4</v>
      </c>
      <c r="K109" s="64">
        <f t="shared" ref="K109:K110" si="8">J109-I109</f>
        <v>1</v>
      </c>
      <c r="L109" s="65">
        <f t="shared" ref="L109:L110" si="9">IF(I109 &gt; 0,K109/I109," ")</f>
        <v>0.33333333333333331</v>
      </c>
      <c r="M109" s="66">
        <v>4000</v>
      </c>
      <c r="N109" s="66">
        <v>4500</v>
      </c>
      <c r="O109" s="67">
        <f t="shared" ref="O109:O110" si="10">N109-M109</f>
        <v>500</v>
      </c>
      <c r="P109" s="65">
        <f t="shared" ref="P109:P110" si="11">IF(M109 &gt; 0,O109/M109," ")</f>
        <v>0.125</v>
      </c>
    </row>
    <row r="110" spans="1:16" x14ac:dyDescent="0.35">
      <c r="A110" s="57" t="s">
        <v>1</v>
      </c>
      <c r="B110" t="s">
        <v>77</v>
      </c>
      <c r="C110" t="s">
        <v>78</v>
      </c>
      <c r="D110" t="s">
        <v>438</v>
      </c>
      <c r="E110" t="s">
        <v>439</v>
      </c>
      <c r="F110" t="s">
        <v>41</v>
      </c>
      <c r="G110" t="s">
        <v>42</v>
      </c>
      <c r="H110" t="s">
        <v>27</v>
      </c>
      <c r="I110" s="4">
        <v>3</v>
      </c>
      <c r="J110" s="4">
        <v>0</v>
      </c>
      <c r="K110" s="1">
        <f t="shared" si="8"/>
        <v>-3</v>
      </c>
      <c r="L110" s="3">
        <f t="shared" si="9"/>
        <v>-1</v>
      </c>
      <c r="M110" s="60">
        <v>6000</v>
      </c>
      <c r="N110" s="55">
        <v>0</v>
      </c>
      <c r="O110" s="5">
        <f t="shared" si="10"/>
        <v>-6000</v>
      </c>
      <c r="P110" s="3">
        <f t="shared" si="11"/>
        <v>-1</v>
      </c>
    </row>
    <row r="111" spans="1:16" x14ac:dyDescent="0.35">
      <c r="A111" s="30" t="s">
        <v>23</v>
      </c>
      <c r="B111" s="30"/>
      <c r="C111" s="30"/>
      <c r="D111" s="30"/>
      <c r="E111" s="30"/>
      <c r="F111" s="30"/>
      <c r="G111" s="30"/>
      <c r="H111" s="30"/>
      <c r="I111" s="30">
        <v>438</v>
      </c>
      <c r="J111" s="30">
        <v>460</v>
      </c>
      <c r="K111" s="43">
        <f t="shared" ref="K111" si="12">J111-I111</f>
        <v>22</v>
      </c>
      <c r="L111" s="73">
        <f t="shared" ref="L111" si="13">IF(I111 &gt; 0,K111/I111," ")</f>
        <v>5.0228310502283102E-2</v>
      </c>
      <c r="M111" s="74">
        <f>SUM(M12:M110)</f>
        <v>526500.24</v>
      </c>
      <c r="N111" s="74">
        <f>SUM(N12:N110)</f>
        <v>734151.24</v>
      </c>
      <c r="O111" s="75">
        <f t="shared" ref="O111" si="14">N111-M111</f>
        <v>207651</v>
      </c>
      <c r="P111" s="73">
        <f t="shared" ref="P111" si="15">IF(M111 &gt; 0,O111/M111," ")</f>
        <v>0.39439868061598604</v>
      </c>
    </row>
    <row r="113" spans="1:4" x14ac:dyDescent="0.35">
      <c r="A113" s="26"/>
      <c r="B113" s="26"/>
      <c r="C113" s="26"/>
      <c r="D113" s="26"/>
    </row>
    <row r="114" spans="1:4" x14ac:dyDescent="0.35">
      <c r="A114" s="26"/>
      <c r="B114" s="26"/>
      <c r="C114" s="26"/>
      <c r="D114" s="26"/>
    </row>
    <row r="115" spans="1:4" x14ac:dyDescent="0.35">
      <c r="A115" s="26"/>
      <c r="B115" s="26"/>
      <c r="C115" s="26"/>
      <c r="D115" s="26"/>
    </row>
    <row r="116" spans="1:4" x14ac:dyDescent="0.35">
      <c r="A116" s="26"/>
      <c r="B116" s="26"/>
      <c r="C116" s="26"/>
      <c r="D116" s="26"/>
    </row>
    <row r="117" spans="1:4" x14ac:dyDescent="0.35">
      <c r="A117" s="26"/>
      <c r="B117" s="26"/>
      <c r="C117" s="26"/>
      <c r="D117" s="26"/>
    </row>
    <row r="118" spans="1:4" x14ac:dyDescent="0.35">
      <c r="A118" s="26"/>
      <c r="B118" s="26"/>
      <c r="C118" s="26"/>
      <c r="D118" s="26"/>
    </row>
    <row r="119" spans="1:4" x14ac:dyDescent="0.35">
      <c r="A119" s="26"/>
      <c r="B119" s="26"/>
      <c r="C119" s="26"/>
      <c r="D119" s="26"/>
    </row>
    <row r="120" spans="1:4" x14ac:dyDescent="0.35">
      <c r="A120" s="26"/>
      <c r="B120" s="26"/>
      <c r="C120" s="26"/>
      <c r="D120" s="26"/>
    </row>
    <row r="121" spans="1:4" x14ac:dyDescent="0.35">
      <c r="A121" s="26"/>
      <c r="B121" s="26"/>
      <c r="C121" s="26"/>
      <c r="D121" s="26"/>
    </row>
    <row r="122" spans="1:4" x14ac:dyDescent="0.35">
      <c r="A122" s="26"/>
      <c r="B122" s="26"/>
      <c r="C122" s="26"/>
      <c r="D122" s="26"/>
    </row>
    <row r="123" spans="1:4" x14ac:dyDescent="0.35">
      <c r="A123" s="26"/>
      <c r="B123" s="26"/>
      <c r="C123" s="26"/>
      <c r="D123" s="26"/>
    </row>
    <row r="124" spans="1:4" x14ac:dyDescent="0.35">
      <c r="A124" s="26"/>
      <c r="B124" s="26"/>
      <c r="C124" s="26"/>
      <c r="D124" s="26"/>
    </row>
    <row r="125" spans="1:4" x14ac:dyDescent="0.35">
      <c r="A125" s="26"/>
      <c r="B125" s="26"/>
      <c r="C125" s="26"/>
      <c r="D125" s="26"/>
    </row>
    <row r="126" spans="1:4" x14ac:dyDescent="0.35">
      <c r="A126" s="26"/>
      <c r="B126" s="26"/>
      <c r="C126" s="26"/>
      <c r="D126" s="26"/>
    </row>
    <row r="127" spans="1:4" x14ac:dyDescent="0.35">
      <c r="A127" s="26"/>
      <c r="B127" s="26"/>
      <c r="C127" s="26"/>
      <c r="D127" s="26"/>
    </row>
    <row r="128" spans="1:4" x14ac:dyDescent="0.35">
      <c r="A128" s="26"/>
      <c r="B128" s="26"/>
      <c r="C128" s="26"/>
      <c r="D128" s="26"/>
    </row>
    <row r="129" spans="1:4" x14ac:dyDescent="0.35">
      <c r="A129" s="26"/>
      <c r="B129" s="26"/>
      <c r="C129" s="26"/>
      <c r="D129" s="26"/>
    </row>
    <row r="130" spans="1:4" x14ac:dyDescent="0.35">
      <c r="A130" s="26"/>
      <c r="B130" s="26"/>
      <c r="C130" s="26"/>
      <c r="D130" s="26"/>
    </row>
    <row r="131" spans="1:4" x14ac:dyDescent="0.35">
      <c r="A131" s="26"/>
      <c r="B131" s="26"/>
      <c r="C131" s="26"/>
      <c r="D131" s="26"/>
    </row>
    <row r="132" spans="1:4" x14ac:dyDescent="0.35">
      <c r="A132" s="26"/>
      <c r="B132" s="26"/>
      <c r="C132" s="26"/>
      <c r="D132" s="26"/>
    </row>
    <row r="133" spans="1:4" x14ac:dyDescent="0.35">
      <c r="A133" s="26"/>
      <c r="B133" s="26"/>
      <c r="C133" s="26"/>
      <c r="D133" s="26"/>
    </row>
    <row r="134" spans="1:4" x14ac:dyDescent="0.35">
      <c r="A134" s="26"/>
      <c r="B134" s="26"/>
      <c r="C134" s="26"/>
      <c r="D134" s="26"/>
    </row>
    <row r="135" spans="1:4" x14ac:dyDescent="0.35">
      <c r="A135" s="26"/>
      <c r="B135" s="26"/>
      <c r="C135" s="26"/>
      <c r="D135" s="26"/>
    </row>
    <row r="136" spans="1:4" x14ac:dyDescent="0.35">
      <c r="A136" s="26"/>
      <c r="B136" s="26"/>
      <c r="C136" s="26"/>
      <c r="D136" s="26"/>
    </row>
    <row r="137" spans="1:4" x14ac:dyDescent="0.35">
      <c r="A137" s="26"/>
      <c r="B137" s="26"/>
      <c r="C137" s="26"/>
      <c r="D137" s="26"/>
    </row>
    <row r="138" spans="1:4" x14ac:dyDescent="0.35">
      <c r="A138" s="26"/>
      <c r="B138" s="26"/>
      <c r="C138" s="26"/>
      <c r="D138" s="26"/>
    </row>
    <row r="139" spans="1:4" x14ac:dyDescent="0.35">
      <c r="A139" s="26"/>
      <c r="B139" s="26"/>
      <c r="C139" s="26"/>
      <c r="D139" s="26"/>
    </row>
    <row r="140" spans="1:4" x14ac:dyDescent="0.35">
      <c r="A140" s="26"/>
      <c r="B140" s="26"/>
      <c r="C140" s="26"/>
      <c r="D140" s="26"/>
    </row>
    <row r="141" spans="1:4" x14ac:dyDescent="0.35">
      <c r="A141" s="26"/>
      <c r="B141" s="26"/>
      <c r="C141" s="26"/>
      <c r="D141" s="26"/>
    </row>
    <row r="142" spans="1:4" x14ac:dyDescent="0.35">
      <c r="A142" s="26"/>
      <c r="B142" s="26"/>
      <c r="C142" s="26"/>
      <c r="D142" s="26"/>
    </row>
    <row r="143" spans="1:4" x14ac:dyDescent="0.35">
      <c r="A143" s="26"/>
      <c r="B143" s="26"/>
      <c r="C143" s="26"/>
      <c r="D143" s="26"/>
    </row>
    <row r="144" spans="1:4" x14ac:dyDescent="0.35">
      <c r="A144" s="26"/>
      <c r="B144" s="26"/>
      <c r="C144" s="26"/>
      <c r="D144" s="26"/>
    </row>
    <row r="145" spans="1:4" x14ac:dyDescent="0.35">
      <c r="A145" s="26"/>
      <c r="B145" s="26"/>
      <c r="C145" s="26"/>
      <c r="D145" s="26"/>
    </row>
    <row r="146" spans="1:4" x14ac:dyDescent="0.35">
      <c r="A146" s="26"/>
      <c r="B146" s="26"/>
      <c r="C146" s="26"/>
      <c r="D146" s="26"/>
    </row>
    <row r="147" spans="1:4" x14ac:dyDescent="0.35">
      <c r="A147" s="26"/>
      <c r="B147" s="26"/>
      <c r="C147" s="26"/>
      <c r="D147" s="26"/>
    </row>
    <row r="148" spans="1:4" x14ac:dyDescent="0.35">
      <c r="A148" s="26"/>
      <c r="B148" s="26"/>
      <c r="C148" s="26"/>
      <c r="D148" s="26"/>
    </row>
    <row r="149" spans="1:4" x14ac:dyDescent="0.35">
      <c r="A149" s="26"/>
      <c r="B149" s="26"/>
      <c r="C149" s="26"/>
      <c r="D149" s="26"/>
    </row>
    <row r="150" spans="1:4" x14ac:dyDescent="0.35">
      <c r="A150" s="26"/>
      <c r="B150" s="26"/>
      <c r="C150" s="26"/>
      <c r="D150" s="26"/>
    </row>
    <row r="151" spans="1:4" x14ac:dyDescent="0.35">
      <c r="A151" s="26"/>
      <c r="B151" s="26"/>
      <c r="C151" s="26"/>
      <c r="D151" s="26"/>
    </row>
    <row r="152" spans="1:4" x14ac:dyDescent="0.35">
      <c r="A152" s="26"/>
      <c r="B152" s="26"/>
      <c r="C152" s="26"/>
      <c r="D152" s="26"/>
    </row>
    <row r="153" spans="1:4" x14ac:dyDescent="0.35">
      <c r="A153" s="26"/>
      <c r="B153" s="26"/>
      <c r="C153" s="26"/>
      <c r="D153" s="26"/>
    </row>
    <row r="154" spans="1:4" x14ac:dyDescent="0.35">
      <c r="A154" s="26"/>
      <c r="B154" s="26"/>
      <c r="C154" s="26"/>
      <c r="D154" s="26"/>
    </row>
    <row r="155" spans="1:4" x14ac:dyDescent="0.35">
      <c r="A155" s="26"/>
      <c r="B155" s="26"/>
      <c r="C155" s="26"/>
      <c r="D155" s="26"/>
    </row>
    <row r="156" spans="1:4" x14ac:dyDescent="0.35">
      <c r="A156" s="26"/>
      <c r="B156" s="26"/>
      <c r="C156" s="26"/>
      <c r="D156" s="26"/>
    </row>
    <row r="157" spans="1:4" x14ac:dyDescent="0.35">
      <c r="A157" s="26"/>
      <c r="B157" s="26"/>
      <c r="C157" s="26"/>
      <c r="D157" s="26"/>
    </row>
    <row r="158" spans="1:4" x14ac:dyDescent="0.35">
      <c r="A158" s="26"/>
      <c r="B158" s="26"/>
      <c r="C158" s="26"/>
      <c r="D158" s="26"/>
    </row>
    <row r="159" spans="1:4" x14ac:dyDescent="0.35">
      <c r="A159" s="26"/>
      <c r="B159" s="26"/>
      <c r="C159" s="26"/>
      <c r="D159" s="26"/>
    </row>
    <row r="160" spans="1:4" x14ac:dyDescent="0.35">
      <c r="A160" s="26"/>
      <c r="B160" s="26"/>
      <c r="C160" s="26"/>
      <c r="D160" s="26"/>
    </row>
    <row r="161" spans="1:4" x14ac:dyDescent="0.35">
      <c r="A161" s="26"/>
      <c r="B161" s="26"/>
      <c r="C161" s="26"/>
      <c r="D161" s="26"/>
    </row>
    <row r="162" spans="1:4" x14ac:dyDescent="0.35">
      <c r="A162" s="26"/>
      <c r="B162" s="26"/>
      <c r="C162" s="26"/>
      <c r="D162" s="26"/>
    </row>
    <row r="163" spans="1:4" x14ac:dyDescent="0.35">
      <c r="A163" s="26"/>
      <c r="B163" s="26"/>
      <c r="C163" s="26"/>
      <c r="D163" s="26"/>
    </row>
    <row r="164" spans="1:4" x14ac:dyDescent="0.35">
      <c r="A164" s="26"/>
      <c r="B164" s="26"/>
      <c r="C164" s="26"/>
      <c r="D164" s="26"/>
    </row>
    <row r="165" spans="1:4" x14ac:dyDescent="0.35">
      <c r="A165" s="26"/>
      <c r="B165" s="26"/>
      <c r="C165" s="26"/>
      <c r="D165" s="26"/>
    </row>
    <row r="166" spans="1:4" x14ac:dyDescent="0.35">
      <c r="A166" s="26"/>
      <c r="B166" s="26"/>
      <c r="C166" s="26"/>
      <c r="D166" s="26"/>
    </row>
    <row r="167" spans="1:4" x14ac:dyDescent="0.35">
      <c r="A167" s="26"/>
      <c r="B167" s="26"/>
      <c r="C167" s="26"/>
      <c r="D167" s="26"/>
    </row>
    <row r="168" spans="1:4" x14ac:dyDescent="0.35">
      <c r="A168" s="26"/>
      <c r="B168" s="26"/>
      <c r="C168" s="26"/>
      <c r="D168" s="26"/>
    </row>
    <row r="169" spans="1:4" x14ac:dyDescent="0.35">
      <c r="A169" s="26"/>
      <c r="B169" s="26"/>
      <c r="C169" s="26"/>
      <c r="D169" s="26"/>
    </row>
    <row r="170" spans="1:4" x14ac:dyDescent="0.35">
      <c r="A170" s="26"/>
      <c r="B170" s="26"/>
      <c r="C170" s="26"/>
      <c r="D170" s="26"/>
    </row>
    <row r="171" spans="1:4" x14ac:dyDescent="0.35">
      <c r="A171" s="26"/>
      <c r="B171" s="26"/>
      <c r="C171" s="26"/>
      <c r="D171" s="26"/>
    </row>
    <row r="172" spans="1:4" x14ac:dyDescent="0.35">
      <c r="A172" s="26"/>
      <c r="B172" s="26"/>
      <c r="C172" s="26"/>
      <c r="D172" s="26"/>
    </row>
    <row r="173" spans="1:4" x14ac:dyDescent="0.35">
      <c r="A173" s="26"/>
      <c r="B173" s="26"/>
      <c r="C173" s="26"/>
      <c r="D173" s="26"/>
    </row>
    <row r="174" spans="1:4" x14ac:dyDescent="0.35">
      <c r="A174" s="26"/>
      <c r="B174" s="26"/>
      <c r="C174" s="26"/>
      <c r="D174" s="26"/>
    </row>
    <row r="175" spans="1:4" x14ac:dyDescent="0.35">
      <c r="A175" s="26"/>
      <c r="B175" s="26"/>
      <c r="C175" s="26"/>
      <c r="D175" s="26"/>
    </row>
    <row r="176" spans="1:4" x14ac:dyDescent="0.35">
      <c r="A176" s="26"/>
      <c r="B176" s="26"/>
      <c r="C176" s="26"/>
      <c r="D176" s="26"/>
    </row>
    <row r="177" spans="1:4" x14ac:dyDescent="0.35">
      <c r="A177" s="26"/>
      <c r="B177" s="26"/>
      <c r="C177" s="26"/>
      <c r="D177" s="26"/>
    </row>
    <row r="178" spans="1:4" x14ac:dyDescent="0.35">
      <c r="A178" s="26"/>
      <c r="B178" s="26"/>
      <c r="C178" s="26"/>
      <c r="D178" s="26"/>
    </row>
    <row r="179" spans="1:4" x14ac:dyDescent="0.35">
      <c r="A179" s="26"/>
      <c r="B179" s="26"/>
      <c r="C179" s="26"/>
      <c r="D179" s="26"/>
    </row>
    <row r="180" spans="1:4" x14ac:dyDescent="0.35">
      <c r="A180" s="26"/>
      <c r="B180" s="26"/>
      <c r="C180" s="26"/>
      <c r="D180" s="26"/>
    </row>
    <row r="181" spans="1:4" x14ac:dyDescent="0.35">
      <c r="A181" s="26"/>
      <c r="B181" s="26"/>
      <c r="C181" s="26"/>
      <c r="D181" s="26"/>
    </row>
    <row r="182" spans="1:4" x14ac:dyDescent="0.35">
      <c r="A182" s="26"/>
      <c r="B182" s="26"/>
      <c r="C182" s="26"/>
      <c r="D182" s="26"/>
    </row>
    <row r="183" spans="1:4" x14ac:dyDescent="0.35">
      <c r="A183" s="26"/>
      <c r="B183" s="26"/>
      <c r="C183" s="26"/>
      <c r="D183" s="26"/>
    </row>
    <row r="184" spans="1:4" x14ac:dyDescent="0.35">
      <c r="A184" s="26"/>
      <c r="B184" s="26"/>
      <c r="C184" s="26"/>
      <c r="D184" s="26"/>
    </row>
    <row r="185" spans="1:4" x14ac:dyDescent="0.35">
      <c r="A185" s="26"/>
      <c r="B185" s="26"/>
      <c r="C185" s="26"/>
      <c r="D185" s="26"/>
    </row>
    <row r="186" spans="1:4" x14ac:dyDescent="0.35">
      <c r="A186" s="26"/>
      <c r="B186" s="26"/>
      <c r="C186" s="26"/>
      <c r="D186" s="26"/>
    </row>
    <row r="187" spans="1:4" x14ac:dyDescent="0.35">
      <c r="A187" s="26"/>
      <c r="B187" s="26"/>
      <c r="C187" s="26"/>
      <c r="D187" s="26"/>
    </row>
    <row r="188" spans="1:4" x14ac:dyDescent="0.35">
      <c r="A188" s="26"/>
      <c r="B188" s="26"/>
      <c r="C188" s="26"/>
      <c r="D188" s="26"/>
    </row>
    <row r="189" spans="1:4" x14ac:dyDescent="0.35">
      <c r="A189" s="26"/>
      <c r="B189" s="26"/>
      <c r="C189" s="26"/>
      <c r="D189" s="26"/>
    </row>
    <row r="190" spans="1:4" x14ac:dyDescent="0.35">
      <c r="A190" s="26"/>
      <c r="B190" s="26"/>
      <c r="C190" s="26"/>
      <c r="D190" s="26"/>
    </row>
    <row r="191" spans="1:4" x14ac:dyDescent="0.35">
      <c r="A191" s="26"/>
      <c r="B191" s="26"/>
      <c r="C191" s="26"/>
      <c r="D191" s="26"/>
    </row>
    <row r="192" spans="1:4" x14ac:dyDescent="0.35">
      <c r="A192" s="26"/>
      <c r="B192" s="26"/>
      <c r="C192" s="26"/>
      <c r="D192" s="26"/>
    </row>
    <row r="193" spans="1:4" x14ac:dyDescent="0.35">
      <c r="A193" s="26"/>
      <c r="B193" s="26"/>
      <c r="C193" s="26"/>
      <c r="D193" s="26"/>
    </row>
    <row r="194" spans="1:4" x14ac:dyDescent="0.35">
      <c r="A194" s="26"/>
      <c r="B194" s="26"/>
      <c r="C194" s="26"/>
      <c r="D194" s="26"/>
    </row>
    <row r="195" spans="1:4" x14ac:dyDescent="0.35">
      <c r="A195" s="26"/>
      <c r="B195" s="26"/>
      <c r="C195" s="26"/>
      <c r="D195" s="26"/>
    </row>
    <row r="196" spans="1:4" x14ac:dyDescent="0.35">
      <c r="A196" s="26"/>
      <c r="B196" s="26"/>
      <c r="C196" s="26"/>
      <c r="D196" s="26"/>
    </row>
    <row r="197" spans="1:4" x14ac:dyDescent="0.35">
      <c r="A197" s="26"/>
      <c r="B197" s="26"/>
      <c r="C197" s="26"/>
      <c r="D197" s="26"/>
    </row>
    <row r="198" spans="1:4" x14ac:dyDescent="0.35">
      <c r="A198" s="26"/>
      <c r="B198" s="26"/>
      <c r="C198" s="26"/>
      <c r="D198" s="26"/>
    </row>
    <row r="199" spans="1:4" x14ac:dyDescent="0.35">
      <c r="A199" s="26"/>
      <c r="B199" s="26"/>
      <c r="C199" s="26"/>
      <c r="D199" s="26"/>
    </row>
    <row r="200" spans="1:4" x14ac:dyDescent="0.35">
      <c r="A200" s="26"/>
      <c r="B200" s="26"/>
      <c r="C200" s="26"/>
      <c r="D200" s="26"/>
    </row>
    <row r="201" spans="1:4" x14ac:dyDescent="0.35">
      <c r="A201" s="26"/>
      <c r="B201" s="26"/>
      <c r="C201" s="26"/>
      <c r="D201" s="26"/>
    </row>
    <row r="202" spans="1:4" x14ac:dyDescent="0.35">
      <c r="A202" s="26"/>
      <c r="B202" s="26"/>
      <c r="C202" s="26"/>
      <c r="D202" s="26"/>
    </row>
    <row r="203" spans="1:4" x14ac:dyDescent="0.35">
      <c r="A203" s="26"/>
      <c r="B203" s="26"/>
      <c r="C203" s="26"/>
      <c r="D203" s="26"/>
    </row>
    <row r="204" spans="1:4" x14ac:dyDescent="0.35">
      <c r="A204" s="26"/>
      <c r="B204" s="26"/>
      <c r="C204" s="26"/>
      <c r="D204" s="26"/>
    </row>
    <row r="205" spans="1:4" x14ac:dyDescent="0.35">
      <c r="A205" s="26"/>
      <c r="B205" s="26"/>
      <c r="C205" s="26"/>
      <c r="D205" s="26"/>
    </row>
    <row r="206" spans="1:4" x14ac:dyDescent="0.35">
      <c r="A206" s="26"/>
      <c r="B206" s="26"/>
      <c r="C206" s="26"/>
      <c r="D206" s="26"/>
    </row>
    <row r="207" spans="1:4" x14ac:dyDescent="0.35">
      <c r="A207" s="26"/>
      <c r="B207" s="26"/>
      <c r="C207" s="26"/>
      <c r="D207" s="26"/>
    </row>
    <row r="208" spans="1:4" x14ac:dyDescent="0.35">
      <c r="A208" s="26"/>
      <c r="B208" s="26"/>
      <c r="C208" s="26"/>
      <c r="D208" s="26"/>
    </row>
    <row r="209" spans="1:4" x14ac:dyDescent="0.35">
      <c r="A209" s="26"/>
      <c r="B209" s="26"/>
      <c r="C209" s="26"/>
      <c r="D209" s="26"/>
    </row>
    <row r="210" spans="1:4" x14ac:dyDescent="0.35">
      <c r="A210" s="26"/>
      <c r="B210" s="26"/>
      <c r="C210" s="26"/>
      <c r="D210" s="26"/>
    </row>
    <row r="211" spans="1:4" x14ac:dyDescent="0.35">
      <c r="A211" s="26"/>
      <c r="B211" s="26"/>
      <c r="C211" s="26"/>
      <c r="D211" s="26"/>
    </row>
    <row r="212" spans="1:4" x14ac:dyDescent="0.35">
      <c r="A212" s="26"/>
      <c r="B212" s="26"/>
      <c r="C212" s="26"/>
      <c r="D212" s="26"/>
    </row>
    <row r="213" spans="1:4" x14ac:dyDescent="0.35">
      <c r="A213" s="26"/>
      <c r="B213" s="26"/>
      <c r="C213" s="26"/>
      <c r="D213" s="26"/>
    </row>
    <row r="214" spans="1:4" x14ac:dyDescent="0.35">
      <c r="A214" s="26"/>
      <c r="B214" s="26"/>
    </row>
  </sheetData>
  <mergeCells count="2">
    <mergeCell ref="I10:L10"/>
    <mergeCell ref="M10:P10"/>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2:P22"/>
  <sheetViews>
    <sheetView workbookViewId="0">
      <selection activeCell="A20" sqref="A20:XFD22"/>
    </sheetView>
  </sheetViews>
  <sheetFormatPr defaultRowHeight="14.5" x14ac:dyDescent="0.35"/>
  <cols>
    <col min="6" max="13" width="11.54296875" customWidth="1"/>
  </cols>
  <sheetData>
    <row r="2" spans="1:16" x14ac:dyDescent="0.35">
      <c r="A2" s="4" t="s">
        <v>96</v>
      </c>
    </row>
    <row r="3" spans="1:16" x14ac:dyDescent="0.35">
      <c r="A3" t="s">
        <v>102</v>
      </c>
    </row>
    <row r="4" spans="1:16" x14ac:dyDescent="0.35">
      <c r="A4" t="s">
        <v>109</v>
      </c>
    </row>
    <row r="5" spans="1:16" x14ac:dyDescent="0.35">
      <c r="A5" t="s">
        <v>100</v>
      </c>
    </row>
    <row r="6" spans="1:16" x14ac:dyDescent="0.35">
      <c r="A6" t="s">
        <v>108</v>
      </c>
    </row>
    <row r="7" spans="1:16" x14ac:dyDescent="0.35">
      <c r="A7" t="s">
        <v>110</v>
      </c>
    </row>
    <row r="8" spans="1:16" x14ac:dyDescent="0.35">
      <c r="A8" s="4" t="s">
        <v>445</v>
      </c>
      <c r="B8" s="4"/>
    </row>
    <row r="9" spans="1:16" x14ac:dyDescent="0.35">
      <c r="A9" s="4"/>
      <c r="B9" s="4"/>
    </row>
    <row r="10" spans="1:16" x14ac:dyDescent="0.35">
      <c r="A10" s="4" t="s">
        <v>180</v>
      </c>
      <c r="B10" s="4"/>
    </row>
    <row r="11" spans="1:16" x14ac:dyDescent="0.35">
      <c r="A11" s="52" t="s">
        <v>93</v>
      </c>
      <c r="B11" s="46"/>
      <c r="C11" s="46"/>
      <c r="D11" s="46"/>
      <c r="E11" s="46"/>
      <c r="F11" s="87" t="s">
        <v>20</v>
      </c>
      <c r="G11" s="87"/>
      <c r="H11" s="87"/>
      <c r="I11" s="87"/>
      <c r="J11" s="88" t="s">
        <v>22</v>
      </c>
      <c r="K11" s="88"/>
      <c r="L11" s="88"/>
      <c r="M11" s="88"/>
      <c r="N11" s="20"/>
      <c r="O11" s="20"/>
      <c r="P11" s="20"/>
    </row>
    <row r="12" spans="1:16" ht="58" x14ac:dyDescent="0.35">
      <c r="A12" s="15" t="s">
        <v>2</v>
      </c>
      <c r="B12" s="15" t="s">
        <v>17</v>
      </c>
      <c r="C12" s="15" t="s">
        <v>48</v>
      </c>
      <c r="D12" s="15" t="s">
        <v>91</v>
      </c>
      <c r="E12" s="15" t="s">
        <v>92</v>
      </c>
      <c r="F12" s="18" t="s">
        <v>111</v>
      </c>
      <c r="G12" s="18" t="s">
        <v>173</v>
      </c>
      <c r="H12" s="17" t="s">
        <v>13</v>
      </c>
      <c r="I12" s="17" t="s">
        <v>21</v>
      </c>
      <c r="J12" s="18" t="s">
        <v>111</v>
      </c>
      <c r="K12" s="18" t="s">
        <v>173</v>
      </c>
      <c r="L12" s="17" t="s">
        <v>13</v>
      </c>
      <c r="M12" s="17" t="s">
        <v>21</v>
      </c>
    </row>
    <row r="13" spans="1:16" x14ac:dyDescent="0.35">
      <c r="A13" t="s">
        <v>1</v>
      </c>
      <c r="B13" t="s">
        <v>81</v>
      </c>
      <c r="C13" t="s">
        <v>82</v>
      </c>
      <c r="D13" s="26" t="s">
        <v>440</v>
      </c>
      <c r="E13" t="s">
        <v>441</v>
      </c>
      <c r="F13" s="1">
        <v>37</v>
      </c>
      <c r="G13" s="1">
        <v>39</v>
      </c>
      <c r="H13" s="1">
        <f>G13-F13</f>
        <v>2</v>
      </c>
      <c r="I13" s="3">
        <f>H13/F13</f>
        <v>5.4054054054054057E-2</v>
      </c>
      <c r="J13" s="5">
        <v>105764.91</v>
      </c>
      <c r="K13" s="5">
        <v>124403.7</v>
      </c>
      <c r="L13" s="5">
        <f>K13-J13</f>
        <v>18638.789999999994</v>
      </c>
      <c r="M13" s="3">
        <f>L13/J13</f>
        <v>0.17622848636660299</v>
      </c>
    </row>
    <row r="14" spans="1:16" x14ac:dyDescent="0.35">
      <c r="A14" t="s">
        <v>1</v>
      </c>
      <c r="B14" t="s">
        <v>83</v>
      </c>
      <c r="C14" t="s">
        <v>84</v>
      </c>
      <c r="D14" s="26" t="s">
        <v>440</v>
      </c>
      <c r="E14" t="s">
        <v>441</v>
      </c>
      <c r="F14" s="1">
        <v>37</v>
      </c>
      <c r="G14" s="1">
        <v>39</v>
      </c>
      <c r="H14" s="1">
        <f t="shared" ref="H14:H15" si="0">G14-F14</f>
        <v>2</v>
      </c>
      <c r="I14" s="3">
        <f t="shared" ref="I14:I15" si="1">H14/F14</f>
        <v>5.4054054054054057E-2</v>
      </c>
      <c r="J14" s="5">
        <v>35254.97</v>
      </c>
      <c r="K14" s="5">
        <v>41467.9</v>
      </c>
      <c r="L14" s="5">
        <f t="shared" ref="L14:L15" si="2">K14-J14</f>
        <v>6212.93</v>
      </c>
      <c r="M14" s="3">
        <f t="shared" ref="M14:M15" si="3">L14/J14</f>
        <v>0.17622848636660307</v>
      </c>
    </row>
    <row r="15" spans="1:16" x14ac:dyDescent="0.35">
      <c r="A15" s="4" t="s">
        <v>23</v>
      </c>
      <c r="B15" s="4"/>
      <c r="C15" s="4"/>
      <c r="D15" s="4"/>
      <c r="E15" s="4"/>
      <c r="F15" s="32">
        <v>37</v>
      </c>
      <c r="G15" s="32">
        <v>39</v>
      </c>
      <c r="H15" s="32">
        <f t="shared" si="0"/>
        <v>2</v>
      </c>
      <c r="I15" s="53">
        <f t="shared" si="1"/>
        <v>5.4054054054054057E-2</v>
      </c>
      <c r="J15" s="51">
        <f>SUM(J13:J14)</f>
        <v>141019.88</v>
      </c>
      <c r="K15" s="51">
        <f>SUM(K13:K14)</f>
        <v>165871.6</v>
      </c>
      <c r="L15" s="51">
        <f t="shared" si="2"/>
        <v>24851.72</v>
      </c>
      <c r="M15" s="53">
        <f t="shared" si="3"/>
        <v>0.17622848636660307</v>
      </c>
    </row>
    <row r="20" spans="1:1" x14ac:dyDescent="0.35">
      <c r="A20" s="26"/>
    </row>
    <row r="21" spans="1:1" x14ac:dyDescent="0.35">
      <c r="A21" s="26"/>
    </row>
    <row r="22" spans="1:1" x14ac:dyDescent="0.35">
      <c r="A22" s="26"/>
    </row>
  </sheetData>
  <mergeCells count="2">
    <mergeCell ref="F11:I11"/>
    <mergeCell ref="J11:M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sheetPr>
  <dimension ref="A2:S28"/>
  <sheetViews>
    <sheetView workbookViewId="0">
      <selection activeCell="E37" sqref="E37"/>
    </sheetView>
  </sheetViews>
  <sheetFormatPr defaultRowHeight="14.5" x14ac:dyDescent="0.35"/>
  <cols>
    <col min="3" max="3" width="17.453125" bestFit="1" customWidth="1"/>
    <col min="5" max="5" width="55.453125" customWidth="1"/>
  </cols>
  <sheetData>
    <row r="2" spans="1:19" x14ac:dyDescent="0.35">
      <c r="A2" s="19" t="s">
        <v>172</v>
      </c>
      <c r="B2" s="27"/>
    </row>
    <row r="3" spans="1:19" x14ac:dyDescent="0.35">
      <c r="A3" s="89" t="s">
        <v>442</v>
      </c>
      <c r="B3" s="89"/>
      <c r="C3" s="89"/>
      <c r="D3" s="89"/>
      <c r="E3" s="89"/>
      <c r="F3" s="89"/>
      <c r="G3" s="89"/>
      <c r="H3" s="89"/>
      <c r="I3" s="89"/>
      <c r="J3" s="89"/>
      <c r="K3" s="89"/>
      <c r="L3" s="89"/>
      <c r="M3" s="89"/>
      <c r="N3" s="89"/>
      <c r="O3" s="89"/>
      <c r="P3" s="89"/>
      <c r="Q3" s="89"/>
      <c r="R3" s="89"/>
      <c r="S3" s="89"/>
    </row>
    <row r="4" spans="1:19" x14ac:dyDescent="0.35">
      <c r="A4" s="89"/>
      <c r="B4" s="89"/>
      <c r="C4" s="89"/>
      <c r="D4" s="89"/>
      <c r="E4" s="89"/>
      <c r="F4" s="89"/>
      <c r="G4" s="89"/>
      <c r="H4" s="89"/>
      <c r="I4" s="89"/>
      <c r="J4" s="89"/>
      <c r="K4" s="89"/>
      <c r="L4" s="89"/>
      <c r="M4" s="89"/>
      <c r="N4" s="89"/>
      <c r="O4" s="89"/>
      <c r="P4" s="89"/>
      <c r="Q4" s="89"/>
      <c r="R4" s="89"/>
      <c r="S4" s="89"/>
    </row>
    <row r="5" spans="1:19" x14ac:dyDescent="0.35">
      <c r="A5" s="89"/>
      <c r="B5" s="89"/>
      <c r="C5" s="89"/>
      <c r="D5" s="89"/>
      <c r="E5" s="89"/>
      <c r="F5" s="89"/>
      <c r="G5" s="89"/>
      <c r="H5" s="89"/>
      <c r="I5" s="89"/>
      <c r="J5" s="89"/>
      <c r="K5" s="89"/>
      <c r="L5" s="89"/>
      <c r="M5" s="89"/>
      <c r="N5" s="89"/>
      <c r="O5" s="89"/>
      <c r="P5" s="89"/>
      <c r="Q5" s="89"/>
      <c r="R5" s="89"/>
      <c r="S5" s="89"/>
    </row>
    <row r="6" spans="1:19" x14ac:dyDescent="0.35">
      <c r="A6" s="4" t="s">
        <v>445</v>
      </c>
      <c r="B6" s="4"/>
      <c r="C6" s="29"/>
      <c r="D6" s="29"/>
      <c r="E6" s="29"/>
      <c r="F6" s="29"/>
      <c r="G6" s="29"/>
      <c r="H6" s="29"/>
      <c r="I6" s="29"/>
      <c r="J6" s="29"/>
      <c r="K6" s="29"/>
      <c r="L6" s="29"/>
      <c r="M6" s="29"/>
      <c r="N6" s="29"/>
      <c r="O6" s="29"/>
      <c r="P6" s="29"/>
      <c r="Q6" s="29"/>
      <c r="R6" s="29"/>
      <c r="S6" s="29"/>
    </row>
    <row r="8" spans="1:19" x14ac:dyDescent="0.35">
      <c r="A8" s="28" t="s">
        <v>112</v>
      </c>
      <c r="B8" s="28" t="s">
        <v>132</v>
      </c>
      <c r="C8" s="28" t="s">
        <v>133</v>
      </c>
      <c r="D8" s="28" t="s">
        <v>113</v>
      </c>
      <c r="E8" s="19" t="s">
        <v>114</v>
      </c>
      <c r="F8" s="19"/>
      <c r="G8" s="19"/>
      <c r="H8" s="19"/>
      <c r="I8" s="19"/>
      <c r="J8" s="19"/>
      <c r="K8" s="19"/>
      <c r="L8" s="19"/>
      <c r="M8" s="19"/>
      <c r="N8" s="19"/>
      <c r="O8" s="19"/>
      <c r="P8" s="19"/>
      <c r="Q8" s="19"/>
      <c r="R8" s="19"/>
    </row>
    <row r="9" spans="1:19" x14ac:dyDescent="0.35">
      <c r="A9" t="s">
        <v>1</v>
      </c>
      <c r="B9" t="s">
        <v>173</v>
      </c>
      <c r="C9" t="s">
        <v>134</v>
      </c>
      <c r="D9" t="s">
        <v>119</v>
      </c>
      <c r="E9" t="s">
        <v>120</v>
      </c>
    </row>
    <row r="10" spans="1:19" x14ac:dyDescent="0.35">
      <c r="A10" t="s">
        <v>1</v>
      </c>
      <c r="B10" t="s">
        <v>173</v>
      </c>
      <c r="C10" t="s">
        <v>134</v>
      </c>
      <c r="D10" t="s">
        <v>121</v>
      </c>
      <c r="E10" t="s">
        <v>135</v>
      </c>
    </row>
    <row r="11" spans="1:19" x14ac:dyDescent="0.35">
      <c r="A11" t="s">
        <v>1</v>
      </c>
      <c r="B11" t="s">
        <v>173</v>
      </c>
      <c r="C11" t="s">
        <v>134</v>
      </c>
      <c r="D11" t="s">
        <v>136</v>
      </c>
      <c r="E11" t="s">
        <v>137</v>
      </c>
    </row>
    <row r="12" spans="1:19" x14ac:dyDescent="0.35">
      <c r="A12" t="s">
        <v>1</v>
      </c>
      <c r="B12" t="s">
        <v>173</v>
      </c>
      <c r="C12" t="s">
        <v>134</v>
      </c>
      <c r="D12" t="s">
        <v>138</v>
      </c>
      <c r="E12" t="s">
        <v>139</v>
      </c>
    </row>
    <row r="13" spans="1:19" x14ac:dyDescent="0.35">
      <c r="A13" t="s">
        <v>1</v>
      </c>
      <c r="B13" t="s">
        <v>173</v>
      </c>
      <c r="C13" t="s">
        <v>134</v>
      </c>
      <c r="D13" t="s">
        <v>140</v>
      </c>
      <c r="E13" t="s">
        <v>141</v>
      </c>
    </row>
    <row r="14" spans="1:19" x14ac:dyDescent="0.35">
      <c r="A14" t="s">
        <v>1</v>
      </c>
      <c r="B14" t="s">
        <v>173</v>
      </c>
      <c r="C14" t="s">
        <v>134</v>
      </c>
      <c r="D14" t="s">
        <v>144</v>
      </c>
      <c r="E14" t="s">
        <v>145</v>
      </c>
    </row>
    <row r="15" spans="1:19" x14ac:dyDescent="0.35">
      <c r="A15" t="s">
        <v>1</v>
      </c>
      <c r="B15" t="s">
        <v>173</v>
      </c>
      <c r="C15" t="s">
        <v>134</v>
      </c>
      <c r="D15" t="s">
        <v>146</v>
      </c>
      <c r="E15" t="s">
        <v>147</v>
      </c>
    </row>
    <row r="16" spans="1:19" x14ac:dyDescent="0.35">
      <c r="A16" t="s">
        <v>1</v>
      </c>
      <c r="B16" t="s">
        <v>173</v>
      </c>
      <c r="C16" t="s">
        <v>134</v>
      </c>
      <c r="D16" t="s">
        <v>148</v>
      </c>
      <c r="E16" t="s">
        <v>149</v>
      </c>
    </row>
    <row r="17" spans="1:5" x14ac:dyDescent="0.35">
      <c r="A17" t="s">
        <v>1</v>
      </c>
      <c r="B17" t="s">
        <v>173</v>
      </c>
      <c r="C17" t="s">
        <v>134</v>
      </c>
      <c r="D17" t="s">
        <v>185</v>
      </c>
      <c r="E17" t="s">
        <v>456</v>
      </c>
    </row>
    <row r="18" spans="1:5" x14ac:dyDescent="0.35">
      <c r="A18" t="s">
        <v>1</v>
      </c>
      <c r="B18" t="s">
        <v>173</v>
      </c>
      <c r="C18" t="s">
        <v>150</v>
      </c>
      <c r="D18" t="s">
        <v>151</v>
      </c>
      <c r="E18" t="s">
        <v>152</v>
      </c>
    </row>
    <row r="19" spans="1:5" x14ac:dyDescent="0.35">
      <c r="A19" t="s">
        <v>1</v>
      </c>
      <c r="B19" t="s">
        <v>173</v>
      </c>
      <c r="C19" t="s">
        <v>150</v>
      </c>
      <c r="D19" t="s">
        <v>153</v>
      </c>
      <c r="E19" t="s">
        <v>154</v>
      </c>
    </row>
    <row r="20" spans="1:5" x14ac:dyDescent="0.35">
      <c r="A20" t="s">
        <v>1</v>
      </c>
      <c r="B20" t="s">
        <v>173</v>
      </c>
      <c r="C20" t="s">
        <v>150</v>
      </c>
      <c r="D20" t="s">
        <v>155</v>
      </c>
      <c r="E20" t="s">
        <v>156</v>
      </c>
    </row>
    <row r="21" spans="1:5" x14ac:dyDescent="0.35">
      <c r="A21" t="s">
        <v>1</v>
      </c>
      <c r="B21" t="s">
        <v>173</v>
      </c>
      <c r="C21" t="s">
        <v>150</v>
      </c>
      <c r="D21" t="s">
        <v>128</v>
      </c>
      <c r="E21" t="s">
        <v>129</v>
      </c>
    </row>
    <row r="22" spans="1:5" x14ac:dyDescent="0.35">
      <c r="A22" t="s">
        <v>1</v>
      </c>
      <c r="B22" t="s">
        <v>173</v>
      </c>
      <c r="C22" t="s">
        <v>150</v>
      </c>
      <c r="D22" t="s">
        <v>159</v>
      </c>
      <c r="E22" t="s">
        <v>160</v>
      </c>
    </row>
    <row r="23" spans="1:5" x14ac:dyDescent="0.35">
      <c r="A23" t="s">
        <v>1</v>
      </c>
      <c r="B23" t="s">
        <v>173</v>
      </c>
      <c r="C23" t="s">
        <v>150</v>
      </c>
      <c r="D23" t="s">
        <v>161</v>
      </c>
      <c r="E23" t="s">
        <v>162</v>
      </c>
    </row>
    <row r="24" spans="1:5" x14ac:dyDescent="0.35">
      <c r="A24" t="s">
        <v>1</v>
      </c>
      <c r="B24" t="s">
        <v>173</v>
      </c>
      <c r="C24" t="s">
        <v>163</v>
      </c>
      <c r="D24" t="s">
        <v>164</v>
      </c>
      <c r="E24" t="s">
        <v>165</v>
      </c>
    </row>
    <row r="25" spans="1:5" x14ac:dyDescent="0.35">
      <c r="A25" t="s">
        <v>1</v>
      </c>
      <c r="B25" t="s">
        <v>173</v>
      </c>
      <c r="C25" t="s">
        <v>163</v>
      </c>
      <c r="D25" t="s">
        <v>166</v>
      </c>
      <c r="E25" t="s">
        <v>167</v>
      </c>
    </row>
    <row r="26" spans="1:5" x14ac:dyDescent="0.35">
      <c r="A26" t="s">
        <v>1</v>
      </c>
      <c r="B26" t="s">
        <v>173</v>
      </c>
      <c r="C26" t="s">
        <v>163</v>
      </c>
      <c r="D26" t="s">
        <v>57</v>
      </c>
      <c r="E26" t="s">
        <v>58</v>
      </c>
    </row>
    <row r="27" spans="1:5" x14ac:dyDescent="0.35">
      <c r="A27" t="s">
        <v>1</v>
      </c>
      <c r="B27" t="s">
        <v>173</v>
      </c>
      <c r="C27" t="s">
        <v>80</v>
      </c>
      <c r="D27" t="s">
        <v>168</v>
      </c>
      <c r="E27" t="s">
        <v>169</v>
      </c>
    </row>
    <row r="28" spans="1:5" x14ac:dyDescent="0.35">
      <c r="A28" t="s">
        <v>1</v>
      </c>
      <c r="B28" t="s">
        <v>173</v>
      </c>
      <c r="C28" t="s">
        <v>80</v>
      </c>
      <c r="D28" t="s">
        <v>170</v>
      </c>
      <c r="E28" t="s">
        <v>171</v>
      </c>
    </row>
  </sheetData>
  <mergeCells count="1">
    <mergeCell ref="A3:S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sheetPr>
  <dimension ref="A1:D30"/>
  <sheetViews>
    <sheetView workbookViewId="0">
      <selection activeCell="F2" sqref="F2"/>
    </sheetView>
  </sheetViews>
  <sheetFormatPr defaultRowHeight="14.5" x14ac:dyDescent="0.35"/>
  <cols>
    <col min="1" max="1" width="13" customWidth="1"/>
    <col min="2" max="2" width="51.7265625" customWidth="1"/>
    <col min="3" max="4" width="20.7265625" customWidth="1"/>
  </cols>
  <sheetData>
    <row r="1" spans="1:4" ht="15" thickBot="1" x14ac:dyDescent="0.4"/>
    <row r="2" spans="1:4" ht="28" x14ac:dyDescent="0.35">
      <c r="A2" s="77" t="s">
        <v>457</v>
      </c>
      <c r="B2" s="78" t="s">
        <v>114</v>
      </c>
      <c r="C2" s="78" t="s">
        <v>458</v>
      </c>
      <c r="D2" s="78" t="s">
        <v>459</v>
      </c>
    </row>
    <row r="3" spans="1:4" x14ac:dyDescent="0.35">
      <c r="A3" s="79" t="s">
        <v>115</v>
      </c>
      <c r="B3" s="76" t="s">
        <v>116</v>
      </c>
      <c r="C3" s="80">
        <v>1</v>
      </c>
      <c r="D3" s="81">
        <v>155</v>
      </c>
    </row>
    <row r="4" spans="1:4" x14ac:dyDescent="0.35">
      <c r="A4" s="79" t="s">
        <v>117</v>
      </c>
      <c r="B4" s="76" t="s">
        <v>118</v>
      </c>
      <c r="C4" s="80">
        <v>2</v>
      </c>
      <c r="D4" s="81">
        <v>1891</v>
      </c>
    </row>
    <row r="5" spans="1:4" x14ac:dyDescent="0.35">
      <c r="A5" s="79" t="s">
        <v>122</v>
      </c>
      <c r="B5" s="76" t="s">
        <v>123</v>
      </c>
      <c r="C5" s="80">
        <v>295</v>
      </c>
      <c r="D5" s="81">
        <v>168421</v>
      </c>
    </row>
    <row r="6" spans="1:4" x14ac:dyDescent="0.35">
      <c r="A6" s="79" t="s">
        <v>124</v>
      </c>
      <c r="B6" s="76" t="s">
        <v>125</v>
      </c>
      <c r="C6" s="80">
        <v>3411</v>
      </c>
      <c r="D6" s="81">
        <v>2563760</v>
      </c>
    </row>
    <row r="7" spans="1:4" x14ac:dyDescent="0.35">
      <c r="A7" s="79" t="s">
        <v>126</v>
      </c>
      <c r="B7" s="76" t="s">
        <v>127</v>
      </c>
      <c r="C7" s="80">
        <v>1491</v>
      </c>
      <c r="D7" s="81">
        <v>725607</v>
      </c>
    </row>
    <row r="8" spans="1:4" ht="28" x14ac:dyDescent="0.35">
      <c r="A8" s="79" t="s">
        <v>142</v>
      </c>
      <c r="B8" s="76" t="s">
        <v>143</v>
      </c>
      <c r="C8" s="80">
        <v>21</v>
      </c>
      <c r="D8" s="81">
        <v>14829</v>
      </c>
    </row>
    <row r="9" spans="1:4" x14ac:dyDescent="0.35">
      <c r="A9" s="79" t="s">
        <v>24</v>
      </c>
      <c r="B9" s="76" t="s">
        <v>8</v>
      </c>
      <c r="C9" s="80">
        <v>431</v>
      </c>
      <c r="D9" s="81">
        <v>703013</v>
      </c>
    </row>
    <row r="10" spans="1:4" x14ac:dyDescent="0.35">
      <c r="A10" s="79" t="s">
        <v>28</v>
      </c>
      <c r="B10" s="76" t="s">
        <v>9</v>
      </c>
      <c r="C10" s="80">
        <v>8</v>
      </c>
      <c r="D10" s="81">
        <v>11827</v>
      </c>
    </row>
    <row r="11" spans="1:4" x14ac:dyDescent="0.35">
      <c r="A11" s="79" t="s">
        <v>29</v>
      </c>
      <c r="B11" s="76" t="s">
        <v>11</v>
      </c>
      <c r="C11" s="80">
        <v>178</v>
      </c>
      <c r="D11" s="81">
        <v>170956</v>
      </c>
    </row>
    <row r="12" spans="1:4" x14ac:dyDescent="0.35">
      <c r="A12" s="79" t="s">
        <v>39</v>
      </c>
      <c r="B12" s="76" t="s">
        <v>12</v>
      </c>
      <c r="C12" s="80">
        <v>4</v>
      </c>
      <c r="D12" s="81">
        <v>18049</v>
      </c>
    </row>
    <row r="13" spans="1:4" x14ac:dyDescent="0.35">
      <c r="A13" s="79" t="s">
        <v>30</v>
      </c>
      <c r="B13" s="76" t="s">
        <v>10</v>
      </c>
      <c r="C13" s="80">
        <v>10</v>
      </c>
      <c r="D13" s="81">
        <v>30503</v>
      </c>
    </row>
    <row r="14" spans="1:4" x14ac:dyDescent="0.35">
      <c r="A14" s="79" t="s">
        <v>157</v>
      </c>
      <c r="B14" s="76" t="s">
        <v>158</v>
      </c>
      <c r="C14" s="80">
        <v>4</v>
      </c>
      <c r="D14" s="81">
        <v>24832</v>
      </c>
    </row>
    <row r="15" spans="1:4" x14ac:dyDescent="0.35">
      <c r="A15" s="79" t="s">
        <v>97</v>
      </c>
      <c r="B15" s="76" t="s">
        <v>98</v>
      </c>
      <c r="C15" s="80">
        <v>357</v>
      </c>
      <c r="D15" s="81">
        <v>703939</v>
      </c>
    </row>
    <row r="16" spans="1:4" x14ac:dyDescent="0.35">
      <c r="A16" s="79" t="s">
        <v>130</v>
      </c>
      <c r="B16" s="76" t="s">
        <v>131</v>
      </c>
      <c r="C16" s="80">
        <v>1868</v>
      </c>
      <c r="D16" s="81">
        <v>4872749</v>
      </c>
    </row>
    <row r="17" spans="1:4" x14ac:dyDescent="0.35">
      <c r="A17" s="79" t="s">
        <v>32</v>
      </c>
      <c r="B17" s="76" t="s">
        <v>33</v>
      </c>
      <c r="C17" s="80">
        <v>1290</v>
      </c>
      <c r="D17" s="81">
        <v>4333380</v>
      </c>
    </row>
    <row r="18" spans="1:4" x14ac:dyDescent="0.35">
      <c r="A18" s="79" t="s">
        <v>35</v>
      </c>
      <c r="B18" s="76" t="s">
        <v>36</v>
      </c>
      <c r="C18" s="80">
        <v>424</v>
      </c>
      <c r="D18" s="81">
        <v>196800</v>
      </c>
    </row>
    <row r="19" spans="1:4" x14ac:dyDescent="0.35">
      <c r="A19" s="79" t="s">
        <v>40</v>
      </c>
      <c r="B19" s="76" t="s">
        <v>103</v>
      </c>
      <c r="C19" s="80">
        <v>21</v>
      </c>
      <c r="D19" s="81">
        <v>48392</v>
      </c>
    </row>
    <row r="20" spans="1:4" x14ac:dyDescent="0.35">
      <c r="A20" s="79" t="s">
        <v>37</v>
      </c>
      <c r="B20" s="76" t="s">
        <v>38</v>
      </c>
      <c r="C20" s="80">
        <v>12</v>
      </c>
      <c r="D20" s="81">
        <v>16218</v>
      </c>
    </row>
    <row r="21" spans="1:4" x14ac:dyDescent="0.35">
      <c r="A21" s="79" t="s">
        <v>99</v>
      </c>
      <c r="B21" s="76" t="s">
        <v>104</v>
      </c>
      <c r="C21" s="80">
        <v>431</v>
      </c>
      <c r="D21" s="81">
        <v>77095</v>
      </c>
    </row>
    <row r="22" spans="1:4" ht="28" x14ac:dyDescent="0.35">
      <c r="A22" s="79" t="s">
        <v>452</v>
      </c>
      <c r="B22" s="76" t="s">
        <v>453</v>
      </c>
      <c r="C22" s="80">
        <v>6</v>
      </c>
      <c r="D22" s="81">
        <v>15000</v>
      </c>
    </row>
    <row r="23" spans="1:4" x14ac:dyDescent="0.35">
      <c r="A23" s="79" t="s">
        <v>50</v>
      </c>
      <c r="B23" s="76" t="s">
        <v>51</v>
      </c>
      <c r="C23" s="80">
        <v>260</v>
      </c>
      <c r="D23" s="81">
        <v>1106419</v>
      </c>
    </row>
    <row r="24" spans="1:4" x14ac:dyDescent="0.35">
      <c r="A24" s="79" t="s">
        <v>54</v>
      </c>
      <c r="B24" s="76" t="s">
        <v>55</v>
      </c>
      <c r="C24" s="80">
        <v>10</v>
      </c>
      <c r="D24" s="81">
        <v>114436</v>
      </c>
    </row>
    <row r="25" spans="1:4" x14ac:dyDescent="0.35">
      <c r="A25" s="79" t="s">
        <v>59</v>
      </c>
      <c r="B25" s="76" t="s">
        <v>60</v>
      </c>
      <c r="C25" s="80">
        <v>301</v>
      </c>
      <c r="D25" s="81">
        <v>966710</v>
      </c>
    </row>
    <row r="26" spans="1:4" x14ac:dyDescent="0.35">
      <c r="A26" s="79" t="s">
        <v>62</v>
      </c>
      <c r="B26" s="76" t="s">
        <v>63</v>
      </c>
      <c r="C26" s="80">
        <v>12</v>
      </c>
      <c r="D26" s="81">
        <v>13800</v>
      </c>
    </row>
    <row r="27" spans="1:4" x14ac:dyDescent="0.35">
      <c r="A27" s="79" t="s">
        <v>67</v>
      </c>
      <c r="B27" s="76" t="s">
        <v>68</v>
      </c>
      <c r="C27" s="80">
        <v>377</v>
      </c>
      <c r="D27" s="81">
        <v>525775</v>
      </c>
    </row>
    <row r="28" spans="1:4" x14ac:dyDescent="0.35">
      <c r="A28" s="79" t="s">
        <v>77</v>
      </c>
      <c r="B28" s="76" t="s">
        <v>78</v>
      </c>
      <c r="C28" s="80">
        <v>148</v>
      </c>
      <c r="D28" s="81">
        <v>191576</v>
      </c>
    </row>
    <row r="29" spans="1:4" x14ac:dyDescent="0.35">
      <c r="A29" s="79" t="s">
        <v>81</v>
      </c>
      <c r="B29" s="76" t="s">
        <v>460</v>
      </c>
      <c r="C29" s="80">
        <v>38</v>
      </c>
      <c r="D29" s="81">
        <v>113065</v>
      </c>
    </row>
    <row r="30" spans="1:4" x14ac:dyDescent="0.35">
      <c r="A30" s="79" t="s">
        <v>83</v>
      </c>
      <c r="B30" s="76"/>
      <c r="C30" s="80">
        <v>38</v>
      </c>
      <c r="D30" s="81">
        <v>37687</v>
      </c>
    </row>
  </sheetData>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53C47-D515-45D5-B340-50ACEB89E101}">
  <dimension ref="A3:C4"/>
  <sheetViews>
    <sheetView workbookViewId="0">
      <selection activeCell="D13" sqref="D13"/>
    </sheetView>
  </sheetViews>
  <sheetFormatPr defaultRowHeight="14.5" x14ac:dyDescent="0.35"/>
  <sheetData>
    <row r="3" spans="1:3" x14ac:dyDescent="0.35">
      <c r="A3" s="4" t="s">
        <v>461</v>
      </c>
      <c r="B3" s="4"/>
      <c r="C3" s="4"/>
    </row>
    <row r="4" spans="1:3" x14ac:dyDescent="0.35">
      <c r="A4" t="s">
        <v>462</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Stud Headcount &amp; total aw amnt</vt:lpstr>
      <vt:lpstr>FH CCPG_BOG</vt:lpstr>
      <vt:lpstr>FH GRANTS</vt:lpstr>
      <vt:lpstr>FH LOAN</vt:lpstr>
      <vt:lpstr>FH SCHOL</vt:lpstr>
      <vt:lpstr>FH WORK Study</vt:lpstr>
      <vt:lpstr>FH Missing Awards</vt:lpstr>
      <vt:lpstr>SAS</vt:lpstr>
      <vt:lpstr>Issues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FHDA</dc:creator>
  <cp:lastModifiedBy>Windows User</cp:lastModifiedBy>
  <dcterms:created xsi:type="dcterms:W3CDTF">2016-08-24T15:05:52Z</dcterms:created>
  <dcterms:modified xsi:type="dcterms:W3CDTF">2023-02-21T21:06:56Z</dcterms:modified>
</cp:coreProperties>
</file>