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rioparent\Documents\MIS_Cleanup\MIS FIN AID\Preliminary Figures\"/>
    </mc:Choice>
  </mc:AlternateContent>
  <bookViews>
    <workbookView xWindow="480" yWindow="45" windowWidth="27795" windowHeight="11820" tabRatio="760"/>
  </bookViews>
  <sheets>
    <sheet name="Stud Headcount &amp; total aw amnt" sheetId="7" r:id="rId1"/>
    <sheet name="DA CCPG_BOG" sheetId="8" r:id="rId2"/>
    <sheet name="DA GRANTS" sheetId="16" r:id="rId3"/>
    <sheet name="DA LOAN" sheetId="12" r:id="rId4"/>
    <sheet name="DA SCHOL" sheetId="14" r:id="rId5"/>
    <sheet name="DA WORK Study" sheetId="15" r:id="rId6"/>
    <sheet name="DA Missing Awards" sheetId="17" r:id="rId7"/>
    <sheet name="DA Issues" sheetId="18" r:id="rId8"/>
    <sheet name="MIS Data Mart" sheetId="19" r:id="rId9"/>
  </sheets>
  <calcPr calcId="162913"/>
</workbook>
</file>

<file path=xl/calcChain.xml><?xml version="1.0" encoding="utf-8"?>
<calcChain xmlns="http://schemas.openxmlformats.org/spreadsheetml/2006/main">
  <c r="L13" i="15" l="1"/>
  <c r="H13" i="15"/>
  <c r="I13" i="15" s="1"/>
  <c r="H14" i="15"/>
  <c r="I14" i="15" s="1"/>
  <c r="N95" i="14"/>
  <c r="O95" i="14" s="1"/>
  <c r="P95" i="14" s="1"/>
  <c r="M95" i="14"/>
  <c r="K95" i="14"/>
  <c r="L95" i="14" s="1"/>
  <c r="O94" i="14"/>
  <c r="P94" i="14" s="1"/>
  <c r="O93" i="14"/>
  <c r="O92" i="14"/>
  <c r="O91" i="14"/>
  <c r="O90" i="14"/>
  <c r="P90" i="14" s="1"/>
  <c r="O89" i="14"/>
  <c r="O88" i="14"/>
  <c r="O87" i="14"/>
  <c r="O86" i="14"/>
  <c r="O85" i="14"/>
  <c r="O84" i="14"/>
  <c r="O83" i="14"/>
  <c r="O82" i="14"/>
  <c r="O81" i="14"/>
  <c r="O80" i="14"/>
  <c r="O79" i="14"/>
  <c r="O78" i="14"/>
  <c r="O77" i="14"/>
  <c r="O76" i="14"/>
  <c r="P76" i="14" s="1"/>
  <c r="O75" i="14"/>
  <c r="P75" i="14" s="1"/>
  <c r="O74" i="14"/>
  <c r="P74" i="14" s="1"/>
  <c r="O73" i="14"/>
  <c r="P73" i="14" s="1"/>
  <c r="O72" i="14"/>
  <c r="P72" i="14" s="1"/>
  <c r="O71" i="14"/>
  <c r="P71" i="14" s="1"/>
  <c r="O70" i="14"/>
  <c r="P70" i="14" s="1"/>
  <c r="O69" i="14"/>
  <c r="P69" i="14" s="1"/>
  <c r="O68" i="14"/>
  <c r="P68" i="14" s="1"/>
  <c r="O67" i="14"/>
  <c r="P67" i="14" s="1"/>
  <c r="O66" i="14"/>
  <c r="P66" i="14" s="1"/>
  <c r="O65" i="14"/>
  <c r="P65" i="14" s="1"/>
  <c r="O64" i="14"/>
  <c r="P64" i="14" s="1"/>
  <c r="O63" i="14"/>
  <c r="P63" i="14" s="1"/>
  <c r="O62" i="14"/>
  <c r="P62" i="14" s="1"/>
  <c r="O61" i="14"/>
  <c r="P61" i="14" s="1"/>
  <c r="O60" i="14"/>
  <c r="P60" i="14" s="1"/>
  <c r="O59" i="14"/>
  <c r="P59" i="14" s="1"/>
  <c r="O58" i="14"/>
  <c r="P58" i="14" s="1"/>
  <c r="O57" i="14"/>
  <c r="P57" i="14" s="1"/>
  <c r="O56" i="14"/>
  <c r="P56" i="14" s="1"/>
  <c r="O55" i="14"/>
  <c r="P55" i="14" s="1"/>
  <c r="O54" i="14"/>
  <c r="P54" i="14" s="1"/>
  <c r="O53" i="14"/>
  <c r="P53" i="14" s="1"/>
  <c r="O52" i="14"/>
  <c r="P52" i="14" s="1"/>
  <c r="O51" i="14"/>
  <c r="P51" i="14" s="1"/>
  <c r="O50" i="14"/>
  <c r="P50" i="14" s="1"/>
  <c r="O49" i="14"/>
  <c r="P49" i="14" s="1"/>
  <c r="O48" i="14"/>
  <c r="P48" i="14" s="1"/>
  <c r="O47" i="14"/>
  <c r="P47" i="14" s="1"/>
  <c r="O46" i="14"/>
  <c r="P46" i="14" s="1"/>
  <c r="O45" i="14"/>
  <c r="P45" i="14" s="1"/>
  <c r="O44" i="14"/>
  <c r="O43" i="14"/>
  <c r="O42" i="14"/>
  <c r="P42" i="14" s="1"/>
  <c r="O41" i="14"/>
  <c r="P41" i="14" s="1"/>
  <c r="O40" i="14"/>
  <c r="O39" i="14"/>
  <c r="P39" i="14" s="1"/>
  <c r="O38" i="14"/>
  <c r="P38" i="14" s="1"/>
  <c r="O37" i="14"/>
  <c r="P37" i="14" s="1"/>
  <c r="O36" i="14"/>
  <c r="P36" i="14" s="1"/>
  <c r="O35" i="14"/>
  <c r="P35" i="14" s="1"/>
  <c r="O34" i="14"/>
  <c r="P34" i="14" s="1"/>
  <c r="O33" i="14"/>
  <c r="P33" i="14" s="1"/>
  <c r="O32" i="14"/>
  <c r="P32" i="14" s="1"/>
  <c r="O31" i="14"/>
  <c r="P31" i="14" s="1"/>
  <c r="O30" i="14"/>
  <c r="P30" i="14" s="1"/>
  <c r="O29" i="14"/>
  <c r="P29" i="14" s="1"/>
  <c r="O28" i="14"/>
  <c r="P28" i="14" s="1"/>
  <c r="O27" i="14"/>
  <c r="P27" i="14" s="1"/>
  <c r="O26" i="14"/>
  <c r="P26" i="14" s="1"/>
  <c r="O25" i="14"/>
  <c r="P25" i="14" s="1"/>
  <c r="O24" i="14"/>
  <c r="P24" i="14" s="1"/>
  <c r="O23" i="14"/>
  <c r="P23" i="14" s="1"/>
  <c r="O22" i="14"/>
  <c r="P22" i="14" s="1"/>
  <c r="O21" i="14"/>
  <c r="P21" i="14" s="1"/>
  <c r="O20" i="14"/>
  <c r="P20" i="14" s="1"/>
  <c r="O19" i="14"/>
  <c r="P19" i="14" s="1"/>
  <c r="O18" i="14"/>
  <c r="P18" i="14" s="1"/>
  <c r="O17" i="14"/>
  <c r="P17" i="14" s="1"/>
  <c r="O16" i="14"/>
  <c r="P16" i="14" s="1"/>
  <c r="O15" i="14"/>
  <c r="P15" i="14" s="1"/>
  <c r="O14" i="14"/>
  <c r="P14" i="14" s="1"/>
  <c r="O13" i="14"/>
  <c r="P12" i="14"/>
  <c r="O12" i="14"/>
  <c r="K94" i="14"/>
  <c r="L94" i="14" s="1"/>
  <c r="K93" i="14"/>
  <c r="K92" i="14"/>
  <c r="K91" i="14"/>
  <c r="K90" i="14"/>
  <c r="L90" i="14" s="1"/>
  <c r="K89" i="14"/>
  <c r="K88" i="14"/>
  <c r="K87" i="14"/>
  <c r="K86" i="14"/>
  <c r="K85" i="14"/>
  <c r="K84" i="14"/>
  <c r="K83" i="14"/>
  <c r="K82" i="14"/>
  <c r="K81" i="14"/>
  <c r="K80" i="14"/>
  <c r="K79" i="14"/>
  <c r="K78" i="14"/>
  <c r="K77" i="14"/>
  <c r="K76" i="14"/>
  <c r="L76" i="14" s="1"/>
  <c r="K75" i="14"/>
  <c r="L75" i="14" s="1"/>
  <c r="K74" i="14"/>
  <c r="L74" i="14" s="1"/>
  <c r="K73" i="14"/>
  <c r="L73" i="14" s="1"/>
  <c r="K72" i="14"/>
  <c r="L72" i="14" s="1"/>
  <c r="K71" i="14"/>
  <c r="L71" i="14" s="1"/>
  <c r="K70" i="14"/>
  <c r="L70" i="14" s="1"/>
  <c r="K69" i="14"/>
  <c r="L69" i="14" s="1"/>
  <c r="K68" i="14"/>
  <c r="L68" i="14" s="1"/>
  <c r="K67" i="14"/>
  <c r="L67" i="14" s="1"/>
  <c r="K66" i="14"/>
  <c r="L66" i="14" s="1"/>
  <c r="K65" i="14"/>
  <c r="L65" i="14" s="1"/>
  <c r="K64" i="14"/>
  <c r="L64" i="14" s="1"/>
  <c r="K63" i="14"/>
  <c r="L63" i="14" s="1"/>
  <c r="K62" i="14"/>
  <c r="L62" i="14" s="1"/>
  <c r="K61" i="14"/>
  <c r="L61" i="14" s="1"/>
  <c r="K60" i="14"/>
  <c r="L60" i="14" s="1"/>
  <c r="K59" i="14"/>
  <c r="L59" i="14" s="1"/>
  <c r="K58" i="14"/>
  <c r="L58" i="14" s="1"/>
  <c r="K57" i="14"/>
  <c r="L57" i="14" s="1"/>
  <c r="K56" i="14"/>
  <c r="L56" i="14" s="1"/>
  <c r="K55" i="14"/>
  <c r="L55" i="14" s="1"/>
  <c r="K54" i="14"/>
  <c r="L54" i="14" s="1"/>
  <c r="K53" i="14"/>
  <c r="L53" i="14" s="1"/>
  <c r="K52" i="14"/>
  <c r="L52" i="14" s="1"/>
  <c r="K51" i="14"/>
  <c r="L51" i="14" s="1"/>
  <c r="K50" i="14"/>
  <c r="L50" i="14" s="1"/>
  <c r="K49" i="14"/>
  <c r="L49" i="14" s="1"/>
  <c r="K48" i="14"/>
  <c r="L48" i="14" s="1"/>
  <c r="K47" i="14"/>
  <c r="L47" i="14" s="1"/>
  <c r="K46" i="14"/>
  <c r="L46" i="14" s="1"/>
  <c r="K45" i="14"/>
  <c r="L45" i="14" s="1"/>
  <c r="K44" i="14"/>
  <c r="K43" i="14"/>
  <c r="K42" i="14"/>
  <c r="L42" i="14" s="1"/>
  <c r="K41" i="14"/>
  <c r="L41" i="14" s="1"/>
  <c r="K40" i="14"/>
  <c r="K39" i="14"/>
  <c r="L39" i="14" s="1"/>
  <c r="K38" i="14"/>
  <c r="L38" i="14" s="1"/>
  <c r="K37" i="14"/>
  <c r="L37" i="14" s="1"/>
  <c r="K36" i="14"/>
  <c r="L36" i="14" s="1"/>
  <c r="K35" i="14"/>
  <c r="L35" i="14" s="1"/>
  <c r="K34" i="14"/>
  <c r="L34" i="14" s="1"/>
  <c r="K33" i="14"/>
  <c r="L33" i="14" s="1"/>
  <c r="K32" i="14"/>
  <c r="L32" i="14" s="1"/>
  <c r="K31" i="14"/>
  <c r="L31" i="14" s="1"/>
  <c r="K30" i="14"/>
  <c r="L30" i="14" s="1"/>
  <c r="K29" i="14"/>
  <c r="L29" i="14" s="1"/>
  <c r="K28" i="14"/>
  <c r="L28" i="14" s="1"/>
  <c r="K27" i="14"/>
  <c r="L27" i="14" s="1"/>
  <c r="K26" i="14"/>
  <c r="L26" i="14" s="1"/>
  <c r="K25" i="14"/>
  <c r="L25" i="14" s="1"/>
  <c r="K24" i="14"/>
  <c r="L24" i="14" s="1"/>
  <c r="K23" i="14"/>
  <c r="L23" i="14" s="1"/>
  <c r="K22" i="14"/>
  <c r="L22" i="14" s="1"/>
  <c r="K21" i="14"/>
  <c r="L21" i="14" s="1"/>
  <c r="K20" i="14"/>
  <c r="L20" i="14" s="1"/>
  <c r="K19" i="14"/>
  <c r="L19" i="14" s="1"/>
  <c r="K18" i="14"/>
  <c r="L18" i="14" s="1"/>
  <c r="K17" i="14"/>
  <c r="L17" i="14" s="1"/>
  <c r="K16" i="14"/>
  <c r="L16" i="14" s="1"/>
  <c r="K15" i="14"/>
  <c r="L15" i="14" s="1"/>
  <c r="K14" i="14"/>
  <c r="L14" i="14" s="1"/>
  <c r="K13" i="14"/>
  <c r="K12" i="14"/>
  <c r="L12" i="14" s="1"/>
  <c r="K16" i="12"/>
  <c r="L16" i="12" s="1"/>
  <c r="L14" i="12"/>
  <c r="L13" i="12"/>
  <c r="L12" i="12"/>
  <c r="K15" i="12"/>
  <c r="L15" i="12" s="1"/>
  <c r="K14" i="12"/>
  <c r="K13" i="12"/>
  <c r="K12" i="12"/>
  <c r="N16" i="12"/>
  <c r="O16" i="12" s="1"/>
  <c r="P16" i="12" s="1"/>
  <c r="M16" i="12"/>
  <c r="P35" i="16"/>
  <c r="K36" i="16"/>
  <c r="K35" i="16"/>
  <c r="K34" i="16"/>
  <c r="K33" i="16"/>
  <c r="K32" i="16"/>
  <c r="L32" i="16" s="1"/>
  <c r="K31" i="16"/>
  <c r="K30" i="16"/>
  <c r="L30" i="16" s="1"/>
  <c r="K29" i="16"/>
  <c r="L29" i="16" s="1"/>
  <c r="K28" i="16"/>
  <c r="K27" i="16"/>
  <c r="L27" i="16" s="1"/>
  <c r="K26" i="16"/>
  <c r="K25" i="16"/>
  <c r="L25" i="16" s="1"/>
  <c r="K24" i="16"/>
  <c r="K23" i="16"/>
  <c r="L23" i="16" s="1"/>
  <c r="K22" i="16"/>
  <c r="L22" i="16" s="1"/>
  <c r="K21" i="16"/>
  <c r="K20" i="16"/>
  <c r="K19" i="16"/>
  <c r="K18" i="16"/>
  <c r="K17" i="16"/>
  <c r="K16" i="16"/>
  <c r="K15" i="16"/>
  <c r="L15" i="16" s="1"/>
  <c r="K14" i="16"/>
  <c r="L14" i="16" s="1"/>
  <c r="K13" i="16"/>
  <c r="L13" i="16" s="1"/>
  <c r="L20" i="16"/>
  <c r="L28" i="16"/>
  <c r="L35" i="16"/>
  <c r="L36" i="16"/>
  <c r="K12" i="16"/>
  <c r="L12" i="16" s="1"/>
  <c r="L34" i="16"/>
  <c r="L33" i="16"/>
  <c r="L24" i="16"/>
  <c r="L19" i="16"/>
  <c r="L17" i="16"/>
  <c r="L16" i="16"/>
  <c r="O35" i="16"/>
  <c r="N36" i="16"/>
  <c r="O36" i="16" s="1"/>
  <c r="P36" i="16" s="1"/>
  <c r="M36" i="16"/>
  <c r="L22" i="8"/>
  <c r="M22" i="8" s="1"/>
  <c r="L21" i="8"/>
  <c r="L20" i="8"/>
  <c r="M20" i="8" s="1"/>
  <c r="M19" i="8"/>
  <c r="L19" i="8"/>
  <c r="L18" i="8"/>
  <c r="M18" i="8" s="1"/>
  <c r="L17" i="8"/>
  <c r="M17" i="8" s="1"/>
  <c r="L16" i="8"/>
  <c r="M16" i="8" s="1"/>
  <c r="L15" i="8"/>
  <c r="L14" i="8"/>
  <c r="M14" i="8" s="1"/>
  <c r="L13" i="8"/>
  <c r="M13" i="8" s="1"/>
  <c r="H22" i="8"/>
  <c r="I22" i="8" s="1"/>
  <c r="H21" i="8"/>
  <c r="H20" i="8"/>
  <c r="I20" i="8" s="1"/>
  <c r="H19" i="8"/>
  <c r="I19" i="8" s="1"/>
  <c r="H18" i="8"/>
  <c r="I18" i="8" s="1"/>
  <c r="I17" i="8"/>
  <c r="H17" i="8"/>
  <c r="H16" i="8"/>
  <c r="I16" i="8" s="1"/>
  <c r="H15" i="8"/>
  <c r="H14" i="8"/>
  <c r="I14" i="8" s="1"/>
  <c r="H13" i="8"/>
  <c r="I13" i="8" s="1"/>
  <c r="L12" i="8"/>
  <c r="M12" i="8" s="1"/>
  <c r="I12" i="8"/>
  <c r="H12" i="8"/>
  <c r="K22" i="8"/>
  <c r="J22" i="8"/>
  <c r="H42" i="7" l="1"/>
  <c r="G42" i="7"/>
  <c r="O34" i="16"/>
  <c r="P34" i="16" s="1"/>
  <c r="O33" i="16"/>
  <c r="P33" i="16" s="1"/>
  <c r="E24" i="7" l="1"/>
  <c r="F24" i="7" s="1"/>
  <c r="E23" i="7"/>
  <c r="F23" i="7" s="1"/>
  <c r="E22" i="7"/>
  <c r="F22" i="7" s="1"/>
  <c r="E12" i="7"/>
  <c r="F12" i="7" s="1"/>
  <c r="E11" i="7"/>
  <c r="F11" i="7" s="1"/>
  <c r="E10" i="7"/>
  <c r="F10" i="7" s="1"/>
  <c r="E9" i="7"/>
  <c r="F9" i="7" s="1"/>
  <c r="E8" i="7"/>
  <c r="F8" i="7" s="1"/>
  <c r="E7" i="7"/>
  <c r="F7" i="7" s="1"/>
  <c r="I38" i="7" l="1"/>
  <c r="J38" i="7" s="1"/>
  <c r="I39" i="7"/>
  <c r="J39" i="7" s="1"/>
  <c r="I40" i="7"/>
  <c r="J40" i="7" s="1"/>
  <c r="I41" i="7"/>
  <c r="J41" i="7" s="1"/>
  <c r="I42" i="7"/>
  <c r="J42" i="7" s="1"/>
  <c r="I37" i="7"/>
  <c r="J37" i="7" s="1"/>
  <c r="E38" i="7"/>
  <c r="F38" i="7" s="1"/>
  <c r="E39" i="7"/>
  <c r="F39" i="7" s="1"/>
  <c r="E40" i="7"/>
  <c r="F40" i="7" s="1"/>
  <c r="E41" i="7"/>
  <c r="F41" i="7" s="1"/>
  <c r="E42" i="7"/>
  <c r="F42" i="7" s="1"/>
  <c r="E37" i="7"/>
  <c r="F37" i="7" s="1"/>
  <c r="O15" i="12"/>
  <c r="P15" i="12" s="1"/>
  <c r="O12" i="12"/>
  <c r="P12" i="12" s="1"/>
  <c r="O13" i="12"/>
  <c r="P13" i="12" s="1"/>
  <c r="O14" i="12"/>
  <c r="P14" i="12" s="1"/>
  <c r="O32" i="16"/>
  <c r="P32" i="16" s="1"/>
  <c r="O12" i="16"/>
  <c r="P12" i="16" s="1"/>
  <c r="O13" i="16"/>
  <c r="P13" i="16" s="1"/>
  <c r="O14" i="16"/>
  <c r="P14" i="16" s="1"/>
  <c r="O15" i="16"/>
  <c r="P15" i="16" s="1"/>
  <c r="O16" i="16"/>
  <c r="P16" i="16" s="1"/>
  <c r="O17" i="16"/>
  <c r="P17" i="16" s="1"/>
  <c r="O18" i="16"/>
  <c r="O19" i="16"/>
  <c r="P19" i="16" s="1"/>
  <c r="O20" i="16"/>
  <c r="P20" i="16" s="1"/>
  <c r="O21" i="16"/>
  <c r="O22" i="16"/>
  <c r="P22" i="16" s="1"/>
  <c r="O23" i="16"/>
  <c r="P23" i="16" s="1"/>
  <c r="O24" i="16"/>
  <c r="P24" i="16" s="1"/>
  <c r="O25" i="16"/>
  <c r="P25" i="16" s="1"/>
  <c r="O26" i="16"/>
  <c r="O27" i="16"/>
  <c r="P27" i="16" s="1"/>
  <c r="O28" i="16"/>
  <c r="P28" i="16" s="1"/>
  <c r="O29" i="16"/>
  <c r="P29" i="16" s="1"/>
  <c r="O30" i="16"/>
  <c r="P30" i="16" s="1"/>
  <c r="O31" i="16"/>
  <c r="J15" i="15" l="1"/>
  <c r="K15" i="15" l="1"/>
  <c r="H15" i="15"/>
  <c r="I15" i="15" s="1"/>
  <c r="L14" i="15"/>
  <c r="M14" i="15" s="1"/>
  <c r="M13" i="15"/>
  <c r="L15" i="15" l="1"/>
  <c r="M15" i="15" s="1"/>
</calcChain>
</file>

<file path=xl/sharedStrings.xml><?xml version="1.0" encoding="utf-8"?>
<sst xmlns="http://schemas.openxmlformats.org/spreadsheetml/2006/main" count="1408" uniqueCount="444">
  <si>
    <t>De Anza</t>
  </si>
  <si>
    <t>Foothill</t>
  </si>
  <si>
    <t>College</t>
  </si>
  <si>
    <t>Student Headcount</t>
  </si>
  <si>
    <t>Notes</t>
  </si>
  <si>
    <t>DAMERI</t>
  </si>
  <si>
    <t>Americorps</t>
  </si>
  <si>
    <t>DPELL</t>
  </si>
  <si>
    <t>Federal Pell Grant</t>
  </si>
  <si>
    <t>DSEOG</t>
  </si>
  <si>
    <t>Federal SEOG</t>
  </si>
  <si>
    <t>DCALB</t>
  </si>
  <si>
    <t>Cal Grant B</t>
  </si>
  <si>
    <t>DCALC</t>
  </si>
  <si>
    <t>Cal Grant C</t>
  </si>
  <si>
    <t>Chafee Grant</t>
  </si>
  <si>
    <t>DEOPS</t>
  </si>
  <si>
    <t>EOPS Grant</t>
  </si>
  <si>
    <t>CARE Grant</t>
  </si>
  <si>
    <t>Difference</t>
  </si>
  <si>
    <t>Count</t>
  </si>
  <si>
    <t>Percent</t>
  </si>
  <si>
    <t>Institution</t>
  </si>
  <si>
    <t>MIS Fin Aid Code</t>
  </si>
  <si>
    <t>FHDA Detail Code</t>
  </si>
  <si>
    <t>FHDA Detail Code Desc</t>
  </si>
  <si>
    <t>Headcount</t>
  </si>
  <si>
    <t>Percent Difference</t>
  </si>
  <si>
    <t>Amount</t>
  </si>
  <si>
    <t>Total</t>
  </si>
  <si>
    <t>GB</t>
  </si>
  <si>
    <t>GRNT</t>
  </si>
  <si>
    <t>STAT</t>
  </si>
  <si>
    <t>P</t>
  </si>
  <si>
    <t>GC</t>
  </si>
  <si>
    <t>GE</t>
  </si>
  <si>
    <t>GG</t>
  </si>
  <si>
    <t>O</t>
  </si>
  <si>
    <t>GP</t>
  </si>
  <si>
    <t>Pell Grant</t>
  </si>
  <si>
    <t>FDRL</t>
  </si>
  <si>
    <t>GS</t>
  </si>
  <si>
    <t>SEOG (Supplemental Educational Opportunity Grant)</t>
  </si>
  <si>
    <t>GV</t>
  </si>
  <si>
    <t>Other grant: non-institutional source</t>
  </si>
  <si>
    <t>GF</t>
  </si>
  <si>
    <t>GU</t>
  </si>
  <si>
    <t>AGNC</t>
  </si>
  <si>
    <t>EXTN</t>
  </si>
  <si>
    <t>BOGS and Fee Waivers</t>
  </si>
  <si>
    <t>FHDA Code Type</t>
  </si>
  <si>
    <t>FHDA Source</t>
  </si>
  <si>
    <t>Amount Reported (Offered or Paid)</t>
  </si>
  <si>
    <t>Grants</t>
  </si>
  <si>
    <t>MIS Fin Aid Code Desc</t>
  </si>
  <si>
    <t>Loans</t>
  </si>
  <si>
    <t>LL</t>
  </si>
  <si>
    <t>Federal Direct Student Loan - unsubsidized</t>
  </si>
  <si>
    <t>DDIRLU</t>
  </si>
  <si>
    <t>Direct Loan Unsubsidized</t>
  </si>
  <si>
    <t>LOAN</t>
  </si>
  <si>
    <t>LN</t>
  </si>
  <si>
    <t>Other loan, non-institutional source</t>
  </si>
  <si>
    <t>DALT</t>
  </si>
  <si>
    <t>Alternative Loan</t>
  </si>
  <si>
    <t>LP</t>
  </si>
  <si>
    <t>PLUS loan, parent loan for undergraduate student</t>
  </si>
  <si>
    <t>DDPLS</t>
  </si>
  <si>
    <t>Federal Direct Parent Loan</t>
  </si>
  <si>
    <t>LS</t>
  </si>
  <si>
    <t>Federal Direct Student Loan - subsidized</t>
  </si>
  <si>
    <t>DDIRLS</t>
  </si>
  <si>
    <t>Direct Loan Subsidized</t>
  </si>
  <si>
    <t>SO</t>
  </si>
  <si>
    <t>Scholarship: Osher</t>
  </si>
  <si>
    <t>SD7026</t>
  </si>
  <si>
    <t>Osher Scholars</t>
  </si>
  <si>
    <t>TRST</t>
  </si>
  <si>
    <t>FND</t>
  </si>
  <si>
    <t>SU</t>
  </si>
  <si>
    <t>Scholarship: institutional source</t>
  </si>
  <si>
    <t>SD6002</t>
  </si>
  <si>
    <t>ADELA Scholarship</t>
  </si>
  <si>
    <t>EMPG</t>
  </si>
  <si>
    <t>SD6005</t>
  </si>
  <si>
    <t>African Ancestry Scholarship</t>
  </si>
  <si>
    <t>SD6006</t>
  </si>
  <si>
    <t>Board of Trustees Scholarship</t>
  </si>
  <si>
    <t>SD6007</t>
  </si>
  <si>
    <t>APASA Scholarship</t>
  </si>
  <si>
    <t>SD6018</t>
  </si>
  <si>
    <t>Frabony DeHart Memorial Schol</t>
  </si>
  <si>
    <t>SD6019</t>
  </si>
  <si>
    <t>Michael del Castillo Scholarsh</t>
  </si>
  <si>
    <t>SD6025</t>
  </si>
  <si>
    <t>Carolee Erickson ICC Scholarsh</t>
  </si>
  <si>
    <t>STDN</t>
  </si>
  <si>
    <t>SD6026</t>
  </si>
  <si>
    <t>Puente Scholarship</t>
  </si>
  <si>
    <t>SD6029</t>
  </si>
  <si>
    <t>Financial Aid Book Voucher</t>
  </si>
  <si>
    <t>SD6035</t>
  </si>
  <si>
    <t>FODARA Merit Scholarship</t>
  </si>
  <si>
    <t>SD6037</t>
  </si>
  <si>
    <t>Auto Tech Scholarship</t>
  </si>
  <si>
    <t>SD6038</t>
  </si>
  <si>
    <t>De Anza Kiwanis Scholarship</t>
  </si>
  <si>
    <t>ENDW</t>
  </si>
  <si>
    <t>SD6054</t>
  </si>
  <si>
    <t>President's Award</t>
  </si>
  <si>
    <t>SD6059</t>
  </si>
  <si>
    <t>Seth Stauffer Scholarship</t>
  </si>
  <si>
    <t>SD6069</t>
  </si>
  <si>
    <t>Chadwick Okamoto Animation Aw</t>
  </si>
  <si>
    <t>SD6071</t>
  </si>
  <si>
    <t>San Jose Mercury News Wishboo</t>
  </si>
  <si>
    <t>SD6072</t>
  </si>
  <si>
    <t>Haughton Family Scholarship</t>
  </si>
  <si>
    <t>SD6074</t>
  </si>
  <si>
    <t>Wilma Wolgast Memorial Scholar</t>
  </si>
  <si>
    <t>SD6080</t>
  </si>
  <si>
    <t>Pinto Book Voucher</t>
  </si>
  <si>
    <t>SD6086</t>
  </si>
  <si>
    <t>Scott Gunderson Memorial Schol</t>
  </si>
  <si>
    <t>SD6089</t>
  </si>
  <si>
    <t>Ray &amp; Thelma Epstein Family Sc</t>
  </si>
  <si>
    <t>SD6094</t>
  </si>
  <si>
    <t>Scholarship for Veterans</t>
  </si>
  <si>
    <t>SD6096</t>
  </si>
  <si>
    <t>De Anza Commission Scholarship</t>
  </si>
  <si>
    <t>SD6097</t>
  </si>
  <si>
    <t>Heritage Scholarship</t>
  </si>
  <si>
    <t>SD7009</t>
  </si>
  <si>
    <t>Renee Jepson Memorial Scholar</t>
  </si>
  <si>
    <t>SD7013</t>
  </si>
  <si>
    <t>Kaider Foundation Health Schol</t>
  </si>
  <si>
    <t>SD7024</t>
  </si>
  <si>
    <t>Nursing Alumni Scholarship</t>
  </si>
  <si>
    <t>SD7028</t>
  </si>
  <si>
    <t>Samantha Swensson Memorial Sc</t>
  </si>
  <si>
    <t>SD7043</t>
  </si>
  <si>
    <t>Stow Family Scholarship</t>
  </si>
  <si>
    <t>SD7045</t>
  </si>
  <si>
    <t>Dale M Schoettler Scholarship</t>
  </si>
  <si>
    <t>SD7058</t>
  </si>
  <si>
    <t>Chancellor's Award</t>
  </si>
  <si>
    <t>SD7059</t>
  </si>
  <si>
    <t>CIO Scholarship</t>
  </si>
  <si>
    <t>SD7061</t>
  </si>
  <si>
    <t>Stan Poncetta Memorial</t>
  </si>
  <si>
    <t>SD8017</t>
  </si>
  <si>
    <t>Cupertino Rotary Scholarship</t>
  </si>
  <si>
    <t>SD8028</t>
  </si>
  <si>
    <t>Galina Family Scholarship</t>
  </si>
  <si>
    <t>SD9003</t>
  </si>
  <si>
    <t>Vice Chancellor's Scholarship</t>
  </si>
  <si>
    <t>SD9004</t>
  </si>
  <si>
    <t>SSRC Scholarship</t>
  </si>
  <si>
    <t>SD9013</t>
  </si>
  <si>
    <t>Central Services Classified Se</t>
  </si>
  <si>
    <t>INST</t>
  </si>
  <si>
    <t>SD9014</t>
  </si>
  <si>
    <t>Anita Manwani-Bhagat &amp; Arjun B</t>
  </si>
  <si>
    <t>SD9020</t>
  </si>
  <si>
    <t>Academic Achievement Scholar</t>
  </si>
  <si>
    <t>SD9021</t>
  </si>
  <si>
    <t>Academic Discipline - Creative</t>
  </si>
  <si>
    <t>SD9022</t>
  </si>
  <si>
    <t>Academic Discipline - Business</t>
  </si>
  <si>
    <t>SD9023</t>
  </si>
  <si>
    <t>Academic Discipline - Physical</t>
  </si>
  <si>
    <t>SD9024</t>
  </si>
  <si>
    <t>Academic Discipline - Biologic</t>
  </si>
  <si>
    <t>SD9027</t>
  </si>
  <si>
    <t>Academic Discipline - Social S</t>
  </si>
  <si>
    <t>SD9029</t>
  </si>
  <si>
    <t>Community Engagement Scholar</t>
  </si>
  <si>
    <t>SD9030</t>
  </si>
  <si>
    <t>Great Perseverance Scholarshi</t>
  </si>
  <si>
    <t>SD9031</t>
  </si>
  <si>
    <t>Transfer Scholarship</t>
  </si>
  <si>
    <t>SV</t>
  </si>
  <si>
    <t>Scholarship: non- institutional source</t>
  </si>
  <si>
    <t>SD8025</t>
  </si>
  <si>
    <t>YES SVCF Scholarship</t>
  </si>
  <si>
    <t>Scholarships</t>
  </si>
  <si>
    <t>Work Study</t>
  </si>
  <si>
    <t>WF</t>
  </si>
  <si>
    <t>Federal Work Study</t>
  </si>
  <si>
    <t>WU</t>
  </si>
  <si>
    <t>Other Work Study and matching funds</t>
  </si>
  <si>
    <t>Table 1</t>
  </si>
  <si>
    <t>Table 2</t>
  </si>
  <si>
    <t>Credit Status</t>
  </si>
  <si>
    <t>Credit</t>
  </si>
  <si>
    <t>Award</t>
  </si>
  <si>
    <t>Table 3</t>
  </si>
  <si>
    <t>Federal Work Study DA</t>
  </si>
  <si>
    <t>FHDA Fund Code</t>
  </si>
  <si>
    <t>FHDA Fund Code Desc</t>
  </si>
  <si>
    <t>Work Study (Payroll)</t>
  </si>
  <si>
    <t>Mellon Scholars Program Intern</t>
  </si>
  <si>
    <t>SD6020</t>
  </si>
  <si>
    <t>DASB Scholarship</t>
  </si>
  <si>
    <t>Student Headcount by Institution, Credit Status and Academic Year</t>
  </si>
  <si>
    <t>Change</t>
  </si>
  <si>
    <t>Instructions to Financial Aid Directors</t>
  </si>
  <si>
    <t>DSCG</t>
  </si>
  <si>
    <t>SD7066</t>
  </si>
  <si>
    <t>Student Success Completion Gra</t>
  </si>
  <si>
    <t>DeAnza Promise Grant AB19</t>
  </si>
  <si>
    <t>GJ</t>
  </si>
  <si>
    <t>Student Success Completion Grant (SSCG)</t>
  </si>
  <si>
    <t>GX</t>
  </si>
  <si>
    <t>SD6099</t>
  </si>
  <si>
    <t>Judith Moss Math Success Schol</t>
  </si>
  <si>
    <t>SD9007</t>
  </si>
  <si>
    <t>Machinist Scholarship</t>
  </si>
  <si>
    <t>SD9028</t>
  </si>
  <si>
    <t>Academic Discipline - Workforc</t>
  </si>
  <si>
    <t>SD0938</t>
  </si>
  <si>
    <t>Jackson Family Educ Scholar</t>
  </si>
  <si>
    <t>SD0940</t>
  </si>
  <si>
    <t>David Wolin Memorial Scholarsh</t>
  </si>
  <si>
    <t>SD0942</t>
  </si>
  <si>
    <t>Hylton Family Endowed Schol</t>
  </si>
  <si>
    <t>DCCGBK</t>
  </si>
  <si>
    <t>Calif College Promise Books</t>
  </si>
  <si>
    <t>For awards other than waivers, only students enrolled at the college by census date in at least one term of the academic year are included.</t>
  </si>
  <si>
    <t>BOGS/CCPG and Fee Waivers are extracted from student accounts; only students enrolled by census date (enrollment with apportionment flag) during the term for which the tutuion/fees were waived are included.</t>
  </si>
  <si>
    <t xml:space="preserve">Please check on crosswalk of MIS and FHDA codes, amount reported (offered or paid), and figures (headcount and amounts per year). Pay special attention to figures in red. Check the FHDA MIS Fin Aid webpage to check on (1) crosswalk between FHDA detail codes and MIS SF21 codes and (2) whether the amount to be reported is the amount paid or offered. </t>
  </si>
  <si>
    <t>DCARE</t>
  </si>
  <si>
    <t>CARE Grant - Acad Ach</t>
  </si>
  <si>
    <t>D7067</t>
  </si>
  <si>
    <t>CAREs Emergency Grant</t>
  </si>
  <si>
    <t>Other grant: institutional source</t>
  </si>
  <si>
    <t>Other grant: California College Promise (AB19) source</t>
  </si>
  <si>
    <t>SD7046</t>
  </si>
  <si>
    <t>University Pathway Scholarship</t>
  </si>
  <si>
    <t>SD7049</t>
  </si>
  <si>
    <t>Barbara Harrelson Scholarship</t>
  </si>
  <si>
    <t>SD7050</t>
  </si>
  <si>
    <t>Towell Family Scholarship</t>
  </si>
  <si>
    <t>SD7051</t>
  </si>
  <si>
    <t>Singh Family Scholarship</t>
  </si>
  <si>
    <t>SD7052</t>
  </si>
  <si>
    <t>Jim Luotto Literature Prize</t>
  </si>
  <si>
    <t>CCPG/BOG/Fee Waiver</t>
  </si>
  <si>
    <t>DCHAFE</t>
  </si>
  <si>
    <t>Amount Reported (Offered or Paid): Offered amount are based on schedule payments (amount offered and accepted), while paid amounts are based on disbursements.</t>
  </si>
  <si>
    <t>BOGS/CCPG and Fee Waivers are extracted from student accounts; only students enrolled by census date (enrollment with apportionment flag) during the term for which the tutu ion/fees were waived are included.</t>
  </si>
  <si>
    <t>Work-Study data is based on Payroll data in Banner-NHRDIST.</t>
  </si>
  <si>
    <t>De Anza: Financial Aid Student Headcount by Institution and Academic Year</t>
  </si>
  <si>
    <t>COLLEGE</t>
  </si>
  <si>
    <t>MIS_FA_CODE</t>
  </si>
  <si>
    <t>MIS_FA_DESC</t>
  </si>
  <si>
    <t>B1</t>
  </si>
  <si>
    <t>CCPG - Method A-1 based on TANF recipient status</t>
  </si>
  <si>
    <t>B2</t>
  </si>
  <si>
    <t>CCPG - Method A-2 based on SSI recipient status</t>
  </si>
  <si>
    <t>DBAS</t>
  </si>
  <si>
    <t>De Anza BOG A - SSI</t>
  </si>
  <si>
    <t>B3</t>
  </si>
  <si>
    <t>CCPG - Method A-3 based on general assistance recipient status</t>
  </si>
  <si>
    <t>BA</t>
  </si>
  <si>
    <t>BB</t>
  </si>
  <si>
    <t>CCPG - Method B based on income standards</t>
  </si>
  <si>
    <t>DBGB</t>
  </si>
  <si>
    <t>De Anza BOG B</t>
  </si>
  <si>
    <t>DBGI</t>
  </si>
  <si>
    <t>De Anza BOG B - ISIR</t>
  </si>
  <si>
    <t>BC</t>
  </si>
  <si>
    <t>CCPG - Method C based on financial need</t>
  </si>
  <si>
    <t>DBGC</t>
  </si>
  <si>
    <t>De Anza BOG C</t>
  </si>
  <si>
    <t>BP</t>
  </si>
  <si>
    <t>California College Promise (AB19) Fee Waiver</t>
  </si>
  <si>
    <t>DA Promise Program - CCPG-NQ</t>
  </si>
  <si>
    <t>DA Promise Program - CCPG-Q</t>
  </si>
  <si>
    <t>DA Promise Program - NQ</t>
  </si>
  <si>
    <t>DA Promise Program - Q</t>
  </si>
  <si>
    <t>GL</t>
  </si>
  <si>
    <t>Disaster Relief Emergency Student Financial Aid (SB 116)</t>
  </si>
  <si>
    <t>D7068</t>
  </si>
  <si>
    <t>Emergency Relief Grant</t>
  </si>
  <si>
    <t>GM</t>
  </si>
  <si>
    <t>CARES/HEERF federal grants</t>
  </si>
  <si>
    <t>D7069</t>
  </si>
  <si>
    <t>Cares Emergency Grant - Inst</t>
  </si>
  <si>
    <t>D7071</t>
  </si>
  <si>
    <t>Cares Emergency Grant - MSI</t>
  </si>
  <si>
    <t>D7072</t>
  </si>
  <si>
    <t>CRSSA - Emergency Grant</t>
  </si>
  <si>
    <t>D7077</t>
  </si>
  <si>
    <t>ACADEMIC_YEAR</t>
  </si>
  <si>
    <t>AWARD_TYPE</t>
  </si>
  <si>
    <t>CCPG/BOG Waiver</t>
  </si>
  <si>
    <t>CCPG - Method A-? (unknown base)</t>
  </si>
  <si>
    <t>BD</t>
  </si>
  <si>
    <t>CCPG - Method D based on Homeless Youth determination</t>
  </si>
  <si>
    <t>F1</t>
  </si>
  <si>
    <t>Fee Waiver: Dependent (children) of Deceased Law Enforcement/Fire Suppression</t>
  </si>
  <si>
    <t>F2</t>
  </si>
  <si>
    <t>Fee Waiver: Dependent (surviving spouse and children) of deceased or disabled member of CA National Guard</t>
  </si>
  <si>
    <t>F3</t>
  </si>
  <si>
    <t>Fee Waiver: Dependent of (children) deceased or disabled Veteran</t>
  </si>
  <si>
    <t>F4</t>
  </si>
  <si>
    <t>Fee Waiver: Dependent of (children) of Congressional Medal of Honor recipient (CMH) or CMH recipient</t>
  </si>
  <si>
    <t>F5</t>
  </si>
  <si>
    <t>Fee Waiver: Dependent of (surviving spouse and children) of deceased victims of September 11, 2001 terrorist attack</t>
  </si>
  <si>
    <t>F6</t>
  </si>
  <si>
    <t>Fee Waiver - Exonerated of a crime by writ of habeas corpus or pardon</t>
  </si>
  <si>
    <t>Grant</t>
  </si>
  <si>
    <t>GA</t>
  </si>
  <si>
    <t>Academic Competitiveness Grant</t>
  </si>
  <si>
    <t>GI</t>
  </si>
  <si>
    <t>Cal Grant A</t>
  </si>
  <si>
    <t>GN</t>
  </si>
  <si>
    <t>CSAC CNG EAAP (California Student Aid Commission California National Guard Education Assistance Award Program)</t>
  </si>
  <si>
    <t>GW</t>
  </si>
  <si>
    <t>Bureau of Indian Affairs (BIA) Grant</t>
  </si>
  <si>
    <t>Loan</t>
  </si>
  <si>
    <t>LD</t>
  </si>
  <si>
    <t>Perkins Loan</t>
  </si>
  <si>
    <t>LI</t>
  </si>
  <si>
    <t>Other loan, institutional source</t>
  </si>
  <si>
    <t>WC</t>
  </si>
  <si>
    <t>California State Work Study (SWS)</t>
  </si>
  <si>
    <t>WK</t>
  </si>
  <si>
    <t>CalWORKs Work Study</t>
  </si>
  <si>
    <t>Instructions</t>
  </si>
  <si>
    <t>2021-22</t>
  </si>
  <si>
    <t>Noncredit</t>
  </si>
  <si>
    <t>Total Headcount</t>
  </si>
  <si>
    <t>Data include students enrolled in at least one credit or noncredit course during the academic year and with at least one enrollment record with the apportionment flag (proxy for "enrolled by 1st census" or with at least one MIS enrollment recortd for the academic year). For students who enrolled in only positive attendance courses, only those who attended at least one meeting are counted.</t>
  </si>
  <si>
    <t>FHDA CCD: Student Headcount by Credit Status and Academic Year</t>
  </si>
  <si>
    <t>FHDA CCD</t>
  </si>
  <si>
    <t xml:space="preserve">Student Headcount and Total Amount by Award Code and Academic Year </t>
  </si>
  <si>
    <t>-</t>
  </si>
  <si>
    <t>DABOOK</t>
  </si>
  <si>
    <t>D7074</t>
  </si>
  <si>
    <t>DA Emergency Financial Aid</t>
  </si>
  <si>
    <t>D7073</t>
  </si>
  <si>
    <t>CARES Emergency Grant III</t>
  </si>
  <si>
    <t>D7075</t>
  </si>
  <si>
    <t>CARES Grant III Balance Assist</t>
  </si>
  <si>
    <t>SD7017</t>
  </si>
  <si>
    <t>John Long Memorial Scholarship</t>
  </si>
  <si>
    <t>SD9057</t>
  </si>
  <si>
    <t>Graduate Loan Relief</t>
  </si>
  <si>
    <t>F7</t>
  </si>
  <si>
    <t xml:space="preserve">The following list includes awards not included in the preliminary figures for the reporting academic year. If you believe the award should have been included (students received funds for the award during the year), please check the FHDA Detail Code to MIS FA crosswalk to make sure the information in this table is correct (detail codes and amount to be reported, offered or paid). Be aware that, excluding tuition fee waivers, all awards must be on either the schedule (offered amount to be reported) or disbursement awards tables/tabs for financial aid data in Banner.  </t>
  </si>
  <si>
    <t>Date: Dec 10, 2022</t>
  </si>
  <si>
    <t>DAHEBK</t>
  </si>
  <si>
    <t>HEERF Book Vouchers</t>
  </si>
  <si>
    <t>Fee Waiver – Dependent of deceased licensed physician or nurse due to COVID-19 and employed by the State</t>
  </si>
  <si>
    <t>FHDA CCD Financial Aid Preliminary Statistics, 2022-23</t>
  </si>
  <si>
    <t>2022-23</t>
  </si>
  <si>
    <t>FHDA_DETAIL_CODE</t>
  </si>
  <si>
    <t>FHDA_DETAIL_DESC</t>
  </si>
  <si>
    <t>DOGB</t>
  </si>
  <si>
    <t>De Anza OEI CCPG B</t>
  </si>
  <si>
    <t>DBAV</t>
  </si>
  <si>
    <t>De Anza BOG A - Veterans</t>
  </si>
  <si>
    <t>D7076</t>
  </si>
  <si>
    <t>Book Voucher Refund</t>
  </si>
  <si>
    <t>SD9058</t>
  </si>
  <si>
    <t>DA ECE Emergency Grant</t>
  </si>
  <si>
    <t>HEADCOUNT</t>
  </si>
  <si>
    <t>D9056</t>
  </si>
  <si>
    <t>Reten Prgm's Str Thru Adv Sch</t>
  </si>
  <si>
    <t>SD6095</t>
  </si>
  <si>
    <t>AMA Scholarship</t>
  </si>
  <si>
    <t>SD6098</t>
  </si>
  <si>
    <t>Mac McCloskey Second Chance</t>
  </si>
  <si>
    <t>SD9033</t>
  </si>
  <si>
    <t>Foster Youth for Summer Bridge</t>
  </si>
  <si>
    <t>SD9036</t>
  </si>
  <si>
    <t>Veterans Book Voucher</t>
  </si>
  <si>
    <t>SD9044</t>
  </si>
  <si>
    <t>Red Wheelbarrow Awards</t>
  </si>
  <si>
    <t>SD9045</t>
  </si>
  <si>
    <t>Sankofa &amp; DuBois Awards</t>
  </si>
  <si>
    <t>SD9046</t>
  </si>
  <si>
    <t>Carl Brown Scholarship</t>
  </si>
  <si>
    <t>SD9047</t>
  </si>
  <si>
    <t>Umoja Awards</t>
  </si>
  <si>
    <t>SD9048</t>
  </si>
  <si>
    <t>Sandra Diaz Nursing Scholarshi</t>
  </si>
  <si>
    <t>SD9049</t>
  </si>
  <si>
    <t>Jung Yoon Nursing Scholarship</t>
  </si>
  <si>
    <t>SD9050</t>
  </si>
  <si>
    <t>Lavender Graduation Awards</t>
  </si>
  <si>
    <t>SD9051</t>
  </si>
  <si>
    <t>Ben Beck Auto Tech Award</t>
  </si>
  <si>
    <t>SD9053</t>
  </si>
  <si>
    <t>Juan &amp; Carmen Miner Scholarshi</t>
  </si>
  <si>
    <t>SD9054</t>
  </si>
  <si>
    <t>Karen Druker Scholarship</t>
  </si>
  <si>
    <t>SD9055</t>
  </si>
  <si>
    <t>Meier Family Scholarship</t>
  </si>
  <si>
    <t>SD9059</t>
  </si>
  <si>
    <t>Zafiro Family Scholarship</t>
  </si>
  <si>
    <t>SD9060</t>
  </si>
  <si>
    <t>HOC5 Scholarship for Int Stude</t>
  </si>
  <si>
    <t>SD9061</t>
  </si>
  <si>
    <t>James Linthicum Memorial Schol</t>
  </si>
  <si>
    <t>G1</t>
  </si>
  <si>
    <t>State Emergency Aid (AB540)</t>
  </si>
  <si>
    <t>GY</t>
  </si>
  <si>
    <t>CAFYES Grant</t>
  </si>
  <si>
    <t>Awards with $0 amount (check whether offered amount is the amount to be reported)</t>
  </si>
  <si>
    <t>New</t>
  </si>
  <si>
    <t>10% increase</t>
  </si>
  <si>
    <t>No monies this year</t>
  </si>
  <si>
    <t>significantly larger, 1 to 190</t>
  </si>
  <si>
    <t>Book vouchers, please review/confirm</t>
  </si>
  <si>
    <t>Date: Nov 30, 2023.</t>
  </si>
  <si>
    <t>California Community Colleges Chancellor's Office</t>
  </si>
  <si>
    <t>Financial Aid Summary Report</t>
  </si>
  <si>
    <t>Annual 2022-2023</t>
  </si>
  <si>
    <t>Student Count</t>
  </si>
  <si>
    <t>Award Count</t>
  </si>
  <si>
    <t>Aid Amount</t>
  </si>
  <si>
    <t>Foothill CCD Total</t>
  </si>
  <si>
    <t>Deanza Total</t>
  </si>
  <si>
    <t>California College Promise Grant Total</t>
  </si>
  <si>
    <t>California College Promise - Method A-2 based on SSI recipient status</t>
  </si>
  <si>
    <t>California College Promise - Method B based on income standards</t>
  </si>
  <si>
    <t>California College Promise - Method C based on financial need</t>
  </si>
  <si>
    <t>Fee Waiver – Dependent of (children) deceased or disabled Veteran</t>
  </si>
  <si>
    <t>Grants Total</t>
  </si>
  <si>
    <t>Loans Total</t>
  </si>
  <si>
    <t>Other loan: non-institutional source</t>
  </si>
  <si>
    <t>PLUS loan: parent loan for undergraduate student</t>
  </si>
  <si>
    <t>Scholarship Total</t>
  </si>
  <si>
    <t>Scholarship: non-institutional source</t>
  </si>
  <si>
    <t>Scholarship: Osher Scholarship</t>
  </si>
  <si>
    <t>Work Study Total</t>
  </si>
  <si>
    <t>Federal Work Study (FWS) (Federal share)</t>
  </si>
  <si>
    <t>Foothill Total</t>
  </si>
  <si>
    <t>California College Promise - Method D based on Homeless Youth determination</t>
  </si>
  <si>
    <t>Report Run Date As Of : 11/30/2023 8:17:29 AM</t>
  </si>
  <si>
    <t>Differences between preliminary figures and MIS data may be accounted by rejected records (e.g., student missing documentation for dependency status, student status in MIS SB report during the academic year, amount rounding error) or CCPG eligibility status (i.e., zero CCPG student not classified as CCPG 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</si>
</sst>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 numFmtId="167" formatCode="0.0%"/>
    <numFmt numFmtId="168" formatCode="[$$-409]#,##0;\([$$-409]#,##0\);[$$-409]#,##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theme="5"/>
      <name val="Calibri"/>
      <family val="2"/>
      <scheme val="minor"/>
    </font>
    <font>
      <sz val="11"/>
      <color rgb="FFFF0000"/>
      <name val="Calibri"/>
      <family val="2"/>
      <scheme val="minor"/>
    </font>
    <font>
      <sz val="11"/>
      <color rgb="FF000000"/>
      <name val="Arial"/>
      <family val="2"/>
    </font>
    <font>
      <sz val="10"/>
      <color indexed="8"/>
      <name val="Times New Roman"/>
      <family val="2"/>
    </font>
    <font>
      <sz val="10"/>
      <color indexed="8"/>
      <name val="Calibri"/>
      <family val="2"/>
    </font>
    <font>
      <sz val="10"/>
      <color theme="1"/>
      <name val="Calibri"/>
      <family val="2"/>
      <scheme val="minor"/>
    </font>
    <font>
      <sz val="10"/>
      <color indexed="8"/>
      <name val="Tahoma"/>
      <family val="2"/>
    </font>
    <font>
      <b/>
      <sz val="10"/>
      <color indexed="8"/>
      <name val="Tahoma"/>
      <family val="2"/>
    </font>
    <font>
      <b/>
      <sz val="10"/>
      <color theme="1"/>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0F0F0"/>
        <bgColor indexed="64"/>
      </patternFill>
    </fill>
    <fill>
      <patternFill patternType="solid">
        <fgColor rgb="FFFFFFFF"/>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style="medium">
        <color rgb="FFC1C1C1"/>
      </left>
      <right/>
      <top/>
      <bottom/>
      <diagonal/>
    </border>
    <border>
      <left style="thin">
        <color rgb="FFA0A0A0"/>
      </left>
      <right style="thin">
        <color rgb="FFA0A0A0"/>
      </right>
      <top style="thin">
        <color rgb="FFA0A0A0"/>
      </top>
      <bottom style="thin">
        <color rgb="FFA0A0A0"/>
      </bottom>
      <diagonal/>
    </border>
    <border>
      <left style="thin">
        <color rgb="FFA0A0A0"/>
      </left>
      <right/>
      <top style="thin">
        <color rgb="FFA0A0A0"/>
      </top>
      <bottom style="thin">
        <color rgb="FFA0A0A0"/>
      </bottom>
      <diagonal/>
    </border>
    <border>
      <left/>
      <right style="thin">
        <color rgb="FFA0A0A0"/>
      </right>
      <top style="thin">
        <color rgb="FFA0A0A0"/>
      </top>
      <bottom style="thin">
        <color rgb="FFA0A0A0"/>
      </bottom>
      <diagonal/>
    </border>
    <border>
      <left/>
      <right/>
      <top style="thin">
        <color rgb="FFA0A0A0"/>
      </top>
      <bottom style="thin">
        <color rgb="FFA0A0A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73">
    <xf numFmtId="0" fontId="0" fillId="0" borderId="0" xfId="0"/>
    <xf numFmtId="164" fontId="0" fillId="0" borderId="0" xfId="1" applyNumberFormat="1" applyFont="1"/>
    <xf numFmtId="164" fontId="0" fillId="0" borderId="0" xfId="0" applyNumberFormat="1"/>
    <xf numFmtId="9" fontId="0" fillId="0" borderId="0" xfId="3" applyFont="1"/>
    <xf numFmtId="0" fontId="2" fillId="0" borderId="0" xfId="0" applyFont="1"/>
    <xf numFmtId="165" fontId="0" fillId="0" borderId="0" xfId="2" applyNumberFormat="1" applyFont="1"/>
    <xf numFmtId="165" fontId="0" fillId="0" borderId="0" xfId="0" applyNumberFormat="1"/>
    <xf numFmtId="0" fontId="2" fillId="0" borderId="0" xfId="0" applyFont="1" applyFill="1" applyAlignment="1">
      <alignment horizontal="center" wrapText="1"/>
    </xf>
    <xf numFmtId="0" fontId="0" fillId="0" borderId="0" xfId="0" applyAlignment="1">
      <alignment wrapText="1"/>
    </xf>
    <xf numFmtId="0" fontId="2" fillId="0" borderId="1" xfId="0" applyFont="1" applyBorder="1"/>
    <xf numFmtId="0" fontId="2" fillId="0" borderId="1" xfId="0" applyFont="1" applyBorder="1" applyAlignment="1">
      <alignment horizontal="center" vertical="center"/>
    </xf>
    <xf numFmtId="166" fontId="2" fillId="0" borderId="1" xfId="1" applyNumberFormat="1" applyFont="1" applyBorder="1" applyAlignment="1">
      <alignment horizontal="center" vertical="center"/>
    </xf>
    <xf numFmtId="15" fontId="2" fillId="0" borderId="1" xfId="0" applyNumberFormat="1" applyFont="1" applyBorder="1" applyAlignment="1">
      <alignment horizontal="center" vertical="center"/>
    </xf>
    <xf numFmtId="0" fontId="2" fillId="0" borderId="1" xfId="0" applyFont="1" applyFill="1" applyBorder="1" applyAlignment="1">
      <alignment wrapText="1"/>
    </xf>
    <xf numFmtId="0" fontId="0" fillId="0" borderId="0" xfId="0" applyFill="1"/>
    <xf numFmtId="49" fontId="2" fillId="0" borderId="1" xfId="0" applyNumberFormat="1" applyFont="1" applyBorder="1" applyAlignment="1">
      <alignment wrapText="1"/>
    </xf>
    <xf numFmtId="0" fontId="2" fillId="0" borderId="1" xfId="0" applyFont="1" applyBorder="1" applyAlignment="1">
      <alignment horizontal="center" wrapText="1"/>
    </xf>
    <xf numFmtId="49" fontId="2" fillId="0" borderId="1" xfId="1" applyNumberFormat="1" applyFont="1" applyBorder="1" applyAlignment="1">
      <alignment horizontal="center" wrapText="1"/>
    </xf>
    <xf numFmtId="166" fontId="2" fillId="0" borderId="1" xfId="1" applyNumberFormat="1" applyFont="1" applyBorder="1" applyAlignment="1">
      <alignment horizontal="center"/>
    </xf>
    <xf numFmtId="164" fontId="1" fillId="0" borderId="0" xfId="1" applyNumberFormat="1" applyFont="1" applyBorder="1" applyAlignment="1">
      <alignment horizontal="left" vertical="top"/>
    </xf>
    <xf numFmtId="164" fontId="0" fillId="0" borderId="0" xfId="1" applyNumberFormat="1" applyFont="1" applyBorder="1" applyAlignment="1">
      <alignment horizontal="left" vertical="top"/>
    </xf>
    <xf numFmtId="164" fontId="4" fillId="0" borderId="0" xfId="1" applyNumberFormat="1" applyFont="1" applyBorder="1" applyAlignment="1">
      <alignment horizontal="left" vertical="top"/>
    </xf>
    <xf numFmtId="0" fontId="0" fillId="0" borderId="0" xfId="0" applyBorder="1" applyAlignment="1">
      <alignment horizontal="left" vertical="top"/>
    </xf>
    <xf numFmtId="0" fontId="0" fillId="0" borderId="0" xfId="0" applyBorder="1" applyAlignment="1"/>
    <xf numFmtId="0" fontId="0" fillId="0" borderId="0" xfId="0" applyFont="1" applyBorder="1" applyAlignment="1"/>
    <xf numFmtId="49" fontId="0" fillId="0" borderId="0" xfId="0" applyNumberFormat="1" applyFont="1" applyBorder="1" applyAlignment="1"/>
    <xf numFmtId="49" fontId="4" fillId="0" borderId="0" xfId="0" applyNumberFormat="1" applyFont="1" applyBorder="1" applyAlignment="1"/>
    <xf numFmtId="165" fontId="0" fillId="0" borderId="0" xfId="2" applyNumberFormat="1" applyFont="1" applyBorder="1" applyAlignment="1"/>
    <xf numFmtId="0" fontId="2" fillId="0" borderId="0" xfId="0" applyFont="1" applyFill="1" applyAlignment="1"/>
    <xf numFmtId="3" fontId="0" fillId="0" borderId="0" xfId="0" applyNumberFormat="1"/>
    <xf numFmtId="49" fontId="3" fillId="0" borderId="1" xfId="0" applyNumberFormat="1" applyFont="1" applyBorder="1" applyAlignment="1">
      <alignment wrapText="1"/>
    </xf>
    <xf numFmtId="49" fontId="3" fillId="0" borderId="1" xfId="1" applyNumberFormat="1" applyFont="1" applyBorder="1" applyAlignment="1">
      <alignment horizontal="center" wrapText="1"/>
    </xf>
    <xf numFmtId="3" fontId="0" fillId="0" borderId="0" xfId="0" applyNumberFormat="1" applyFill="1"/>
    <xf numFmtId="4" fontId="0" fillId="0" borderId="0" xfId="0" applyNumberFormat="1" applyBorder="1" applyAlignment="1"/>
    <xf numFmtId="3" fontId="0" fillId="0" borderId="0" xfId="0" applyNumberFormat="1" applyBorder="1" applyAlignment="1"/>
    <xf numFmtId="49" fontId="1" fillId="0" borderId="0" xfId="1" applyNumberFormat="1" applyFont="1" applyBorder="1" applyAlignment="1">
      <alignment horizontal="left" vertical="top"/>
    </xf>
    <xf numFmtId="49" fontId="0" fillId="0" borderId="0" xfId="1" applyNumberFormat="1" applyFont="1" applyBorder="1" applyAlignment="1">
      <alignment horizontal="left" vertical="top"/>
    </xf>
    <xf numFmtId="49" fontId="1" fillId="0" borderId="0" xfId="1" applyNumberFormat="1" applyFont="1" applyBorder="1" applyAlignment="1">
      <alignment horizontal="left"/>
    </xf>
    <xf numFmtId="49" fontId="0" fillId="0" borderId="0" xfId="1" applyNumberFormat="1" applyFont="1" applyBorder="1" applyAlignment="1">
      <alignment horizontal="left"/>
    </xf>
    <xf numFmtId="164" fontId="1" fillId="0" borderId="0" xfId="1" applyNumberFormat="1" applyFont="1" applyBorder="1" applyAlignment="1">
      <alignment horizontal="left"/>
    </xf>
    <xf numFmtId="164" fontId="0" fillId="0" borderId="0" xfId="1" applyNumberFormat="1" applyFont="1" applyBorder="1" applyAlignment="1">
      <alignment horizontal="left"/>
    </xf>
    <xf numFmtId="164" fontId="4" fillId="0" borderId="0" xfId="1" applyNumberFormat="1" applyFont="1" applyBorder="1" applyAlignment="1">
      <alignment horizontal="left"/>
    </xf>
    <xf numFmtId="165" fontId="0" fillId="0" borderId="0" xfId="2" applyNumberFormat="1" applyFont="1" applyBorder="1" applyAlignment="1">
      <alignment horizontal="left"/>
    </xf>
    <xf numFmtId="0" fontId="0" fillId="0" borderId="0" xfId="0" applyBorder="1" applyAlignment="1">
      <alignment horizontal="left"/>
    </xf>
    <xf numFmtId="49" fontId="0" fillId="0" borderId="0" xfId="0" applyNumberFormat="1" applyBorder="1" applyAlignment="1"/>
    <xf numFmtId="164" fontId="0" fillId="0" borderId="0" xfId="1" applyNumberFormat="1" applyFont="1" applyBorder="1" applyAlignment="1"/>
    <xf numFmtId="4" fontId="0" fillId="0" borderId="0" xfId="0" applyNumberFormat="1"/>
    <xf numFmtId="49" fontId="0" fillId="0" borderId="0" xfId="0" applyNumberFormat="1"/>
    <xf numFmtId="0" fontId="0" fillId="0" borderId="0" xfId="0" applyBorder="1"/>
    <xf numFmtId="164" fontId="0" fillId="0" borderId="0" xfId="1" applyNumberFormat="1" applyFont="1" applyBorder="1"/>
    <xf numFmtId="165" fontId="0" fillId="0" borderId="0" xfId="2" applyNumberFormat="1" applyFont="1" applyBorder="1"/>
    <xf numFmtId="9" fontId="0" fillId="0" borderId="0" xfId="3" applyFont="1" applyBorder="1"/>
    <xf numFmtId="0" fontId="0" fillId="0" borderId="0" xfId="0" applyAlignment="1">
      <alignment horizontal="left" vertical="center" wrapText="1"/>
    </xf>
    <xf numFmtId="0" fontId="2" fillId="0" borderId="0" xfId="0" applyFont="1" applyFill="1"/>
    <xf numFmtId="3" fontId="2" fillId="0" borderId="0" xfId="0" applyNumberFormat="1" applyFont="1" applyFill="1"/>
    <xf numFmtId="164" fontId="2" fillId="0" borderId="0" xfId="1" applyNumberFormat="1" applyFont="1"/>
    <xf numFmtId="0" fontId="2" fillId="0" borderId="1" xfId="0" applyFont="1" applyFill="1" applyBorder="1" applyAlignment="1">
      <alignment horizontal="left" wrapText="1"/>
    </xf>
    <xf numFmtId="164" fontId="2"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167" fontId="2" fillId="0" borderId="0" xfId="3" applyNumberFormat="1" applyFont="1" applyBorder="1" applyAlignment="1">
      <alignment horizontal="right" vertical="center"/>
    </xf>
    <xf numFmtId="167" fontId="1" fillId="0" borderId="0" xfId="3" applyNumberFormat="1" applyFont="1" applyBorder="1" applyAlignment="1">
      <alignment horizontal="right" vertical="center"/>
    </xf>
    <xf numFmtId="0" fontId="0" fillId="5" borderId="0" xfId="0" applyFill="1"/>
    <xf numFmtId="3" fontId="0" fillId="5" borderId="0" xfId="0" applyNumberFormat="1" applyFill="1"/>
    <xf numFmtId="164" fontId="0" fillId="5" borderId="0" xfId="1" applyNumberFormat="1" applyFont="1" applyFill="1"/>
    <xf numFmtId="164" fontId="0" fillId="5" borderId="0" xfId="0" applyNumberFormat="1" applyFont="1" applyFill="1" applyBorder="1" applyAlignment="1">
      <alignment horizontal="center" vertical="center"/>
    </xf>
    <xf numFmtId="167" fontId="1" fillId="5" borderId="0" xfId="3" applyNumberFormat="1" applyFont="1" applyFill="1" applyBorder="1" applyAlignment="1">
      <alignment horizontal="right" vertical="center"/>
    </xf>
    <xf numFmtId="164" fontId="0" fillId="0" borderId="0" xfId="1" applyNumberFormat="1" applyFont="1" applyFill="1"/>
    <xf numFmtId="164" fontId="2" fillId="0" borderId="0" xfId="1" applyNumberFormat="1" applyFont="1" applyFill="1"/>
    <xf numFmtId="164" fontId="2" fillId="0" borderId="0" xfId="0" applyNumberFormat="1" applyFont="1" applyFill="1" applyBorder="1" applyAlignment="1">
      <alignment horizontal="center" vertical="center"/>
    </xf>
    <xf numFmtId="167" fontId="2" fillId="0" borderId="0" xfId="3" applyNumberFormat="1" applyFont="1" applyFill="1" applyBorder="1" applyAlignment="1">
      <alignment horizontal="right" vertical="center"/>
    </xf>
    <xf numFmtId="0" fontId="2" fillId="2" borderId="0" xfId="0" applyFont="1" applyFill="1"/>
    <xf numFmtId="0" fontId="0" fillId="2" borderId="0" xfId="0" applyFill="1"/>
    <xf numFmtId="165" fontId="0" fillId="0" borderId="0" xfId="2" applyNumberFormat="1" applyFont="1" applyFill="1"/>
    <xf numFmtId="49" fontId="0" fillId="5" borderId="0" xfId="0" applyNumberFormat="1" applyFill="1"/>
    <xf numFmtId="165" fontId="0" fillId="5" borderId="0" xfId="2" applyNumberFormat="1" applyFont="1" applyFill="1"/>
    <xf numFmtId="49" fontId="2" fillId="0" borderId="0" xfId="0" applyNumberFormat="1" applyFont="1"/>
    <xf numFmtId="165" fontId="2" fillId="0" borderId="0" xfId="2" applyNumberFormat="1" applyFont="1"/>
    <xf numFmtId="49" fontId="2" fillId="2" borderId="0" xfId="0" applyNumberFormat="1" applyFont="1" applyFill="1" applyBorder="1"/>
    <xf numFmtId="49" fontId="0" fillId="0" borderId="0" xfId="1" applyNumberFormat="1" applyFont="1" applyBorder="1" applyAlignment="1"/>
    <xf numFmtId="9" fontId="2" fillId="0" borderId="0" xfId="3" applyFont="1"/>
    <xf numFmtId="164" fontId="0" fillId="6" borderId="0" xfId="1" applyNumberFormat="1" applyFont="1" applyFill="1"/>
    <xf numFmtId="9" fontId="0" fillId="0" borderId="0" xfId="3" applyFont="1" applyBorder="1" applyAlignment="1"/>
    <xf numFmtId="49" fontId="0" fillId="5" borderId="0" xfId="0" applyNumberFormat="1" applyFill="1" applyBorder="1" applyAlignment="1"/>
    <xf numFmtId="0" fontId="0" fillId="5" borderId="0" xfId="0" applyFill="1" applyBorder="1" applyAlignment="1">
      <alignment horizontal="left" vertical="top"/>
    </xf>
    <xf numFmtId="49" fontId="0" fillId="5" borderId="0" xfId="1" applyNumberFormat="1" applyFont="1" applyFill="1" applyBorder="1" applyAlignment="1">
      <alignment horizontal="left"/>
    </xf>
    <xf numFmtId="0" fontId="0" fillId="5" borderId="0" xfId="0" applyFill="1" applyBorder="1" applyAlignment="1"/>
    <xf numFmtId="164" fontId="0" fillId="5" borderId="0" xfId="1" applyNumberFormat="1" applyFont="1" applyFill="1" applyBorder="1" applyAlignment="1"/>
    <xf numFmtId="9" fontId="0" fillId="5" borderId="0" xfId="3" applyFont="1" applyFill="1" applyBorder="1" applyAlignment="1"/>
    <xf numFmtId="165" fontId="0" fillId="5" borderId="0" xfId="2" applyNumberFormat="1" applyFont="1" applyFill="1" applyBorder="1" applyAlignment="1"/>
    <xf numFmtId="49" fontId="2" fillId="0" borderId="0" xfId="0" applyNumberFormat="1" applyFont="1" applyBorder="1" applyAlignment="1"/>
    <xf numFmtId="49" fontId="2" fillId="0" borderId="0" xfId="1" applyNumberFormat="1" applyFont="1" applyBorder="1" applyAlignment="1">
      <alignment horizontal="left" vertical="top"/>
    </xf>
    <xf numFmtId="49" fontId="2" fillId="0" borderId="0" xfId="1" applyNumberFormat="1" applyFont="1" applyBorder="1" applyAlignment="1">
      <alignment horizontal="left"/>
    </xf>
    <xf numFmtId="0" fontId="2" fillId="0" borderId="0" xfId="0" applyFont="1" applyBorder="1" applyAlignment="1"/>
    <xf numFmtId="4" fontId="2" fillId="0" borderId="0" xfId="0" applyNumberFormat="1" applyFont="1" applyBorder="1" applyAlignment="1"/>
    <xf numFmtId="164" fontId="2" fillId="0" borderId="0" xfId="1" applyNumberFormat="1" applyFont="1" applyBorder="1" applyAlignment="1"/>
    <xf numFmtId="9" fontId="2" fillId="0" borderId="0" xfId="3" applyFont="1" applyBorder="1" applyAlignment="1"/>
    <xf numFmtId="165" fontId="2" fillId="0" borderId="0" xfId="2" applyNumberFormat="1" applyFont="1" applyBorder="1" applyAlignment="1"/>
    <xf numFmtId="165" fontId="2" fillId="0" borderId="0" xfId="2" applyNumberFormat="1" applyFont="1" applyFill="1"/>
    <xf numFmtId="0" fontId="0" fillId="5" borderId="0" xfId="0" applyFill="1" applyBorder="1"/>
    <xf numFmtId="164" fontId="0" fillId="5" borderId="0" xfId="1" applyNumberFormat="1" applyFont="1" applyFill="1" applyBorder="1"/>
    <xf numFmtId="9" fontId="0" fillId="5" borderId="0" xfId="3" applyFont="1" applyFill="1" applyBorder="1"/>
    <xf numFmtId="165" fontId="0" fillId="5" borderId="0" xfId="2" applyNumberFormat="1" applyFont="1" applyFill="1" applyBorder="1"/>
    <xf numFmtId="0" fontId="5" fillId="0" borderId="0" xfId="0" applyFont="1"/>
    <xf numFmtId="0" fontId="6" fillId="0" borderId="0" xfId="0" applyFont="1" applyAlignment="1">
      <alignment vertical="top" wrapText="1"/>
    </xf>
    <xf numFmtId="0" fontId="6" fillId="0" borderId="2" xfId="0" applyFont="1" applyBorder="1" applyAlignment="1">
      <alignment vertical="top" wrapText="1"/>
    </xf>
    <xf numFmtId="165" fontId="6" fillId="0" borderId="0" xfId="2" applyNumberFormat="1" applyFont="1" applyAlignment="1">
      <alignment vertical="top" wrapText="1"/>
    </xf>
    <xf numFmtId="0" fontId="0" fillId="6" borderId="0" xfId="0" applyFill="1"/>
    <xf numFmtId="0" fontId="2" fillId="7" borderId="0" xfId="0" applyFont="1" applyFill="1"/>
    <xf numFmtId="0" fontId="0" fillId="7" borderId="0" xfId="0" applyFill="1"/>
    <xf numFmtId="49" fontId="2" fillId="7" borderId="0" xfId="0" applyNumberFormat="1" applyFont="1" applyFill="1"/>
    <xf numFmtId="167" fontId="0" fillId="5" borderId="0" xfId="3" applyNumberFormat="1" applyFont="1" applyFill="1"/>
    <xf numFmtId="167" fontId="0" fillId="0" borderId="0" xfId="3" applyNumberFormat="1" applyFont="1" applyFill="1"/>
    <xf numFmtId="167" fontId="0" fillId="0" borderId="0" xfId="3" quotePrefix="1" applyNumberFormat="1" applyFont="1" applyFill="1" applyAlignment="1">
      <alignment horizontal="right"/>
    </xf>
    <xf numFmtId="49" fontId="0" fillId="0" borderId="0" xfId="0" applyNumberFormat="1" applyFont="1"/>
    <xf numFmtId="164" fontId="0" fillId="8" borderId="0" xfId="1" applyNumberFormat="1" applyFont="1" applyFill="1"/>
    <xf numFmtId="49" fontId="0" fillId="6" borderId="0" xfId="0" applyNumberFormat="1" applyFill="1"/>
    <xf numFmtId="4" fontId="0" fillId="0" borderId="0" xfId="0" applyNumberFormat="1" applyFont="1" applyBorder="1" applyAlignment="1"/>
    <xf numFmtId="164" fontId="1" fillId="0" borderId="0" xfId="1" applyNumberFormat="1" applyFont="1" applyBorder="1" applyAlignment="1"/>
    <xf numFmtId="9" fontId="1" fillId="0" borderId="0" xfId="3" applyFont="1" applyBorder="1" applyAlignment="1"/>
    <xf numFmtId="165" fontId="1" fillId="0" borderId="0" xfId="2" applyNumberFormat="1" applyFont="1" applyBorder="1" applyAlignment="1">
      <alignment horizontal="left" vertical="top"/>
    </xf>
    <xf numFmtId="165" fontId="1" fillId="0" borderId="0" xfId="2" applyNumberFormat="1" applyFont="1" applyBorder="1" applyAlignment="1"/>
    <xf numFmtId="165" fontId="0" fillId="6" borderId="0" xfId="2" applyNumberFormat="1" applyFont="1" applyFill="1"/>
    <xf numFmtId="165" fontId="2" fillId="0" borderId="0" xfId="0" applyNumberFormat="1" applyFont="1"/>
    <xf numFmtId="167" fontId="0" fillId="6" borderId="0" xfId="3" applyNumberFormat="1" applyFont="1" applyFill="1"/>
    <xf numFmtId="49" fontId="2" fillId="0" borderId="0" xfId="0" applyNumberFormat="1" applyFont="1" applyFill="1"/>
    <xf numFmtId="167" fontId="2" fillId="0" borderId="0" xfId="3" applyNumberFormat="1" applyFont="1" applyFill="1"/>
    <xf numFmtId="165" fontId="2" fillId="0" borderId="0" xfId="0" applyNumberFormat="1" applyFont="1" applyFill="1"/>
    <xf numFmtId="49" fontId="0" fillId="8" borderId="0" xfId="0" applyNumberFormat="1" applyFill="1"/>
    <xf numFmtId="0" fontId="0" fillId="8" borderId="0" xfId="0" applyFill="1"/>
    <xf numFmtId="167" fontId="0" fillId="0" borderId="0" xfId="3" applyNumberFormat="1" applyFont="1"/>
    <xf numFmtId="49" fontId="0" fillId="10" borderId="0" xfId="0" applyNumberFormat="1" applyFill="1"/>
    <xf numFmtId="0" fontId="0" fillId="10" borderId="0" xfId="0" applyFill="1"/>
    <xf numFmtId="164" fontId="0" fillId="10" borderId="0" xfId="1" applyNumberFormat="1" applyFont="1" applyFill="1"/>
    <xf numFmtId="0" fontId="8" fillId="0" borderId="0" xfId="0" applyNumberFormat="1" applyFont="1" applyFill="1" applyBorder="1" applyAlignment="1" applyProtection="1"/>
    <xf numFmtId="0" fontId="9" fillId="0" borderId="0" xfId="0" applyFont="1"/>
    <xf numFmtId="49" fontId="10" fillId="11" borderId="3" xfId="0" applyNumberFormat="1" applyFont="1" applyFill="1" applyBorder="1" applyAlignment="1" applyProtection="1">
      <alignment horizontal="left" vertical="center" readingOrder="1"/>
    </xf>
    <xf numFmtId="3" fontId="10" fillId="11" borderId="3" xfId="0" applyNumberFormat="1" applyFont="1" applyFill="1" applyBorder="1" applyAlignment="1" applyProtection="1">
      <alignment horizontal="left" vertical="center" readingOrder="1"/>
    </xf>
    <xf numFmtId="168" fontId="10" fillId="11" borderId="3" xfId="0" applyNumberFormat="1" applyFont="1" applyFill="1" applyBorder="1" applyAlignment="1" applyProtection="1">
      <alignment horizontal="left" vertical="center" readingOrder="1"/>
    </xf>
    <xf numFmtId="3" fontId="10" fillId="12" borderId="3" xfId="0" applyNumberFormat="1" applyFont="1" applyFill="1" applyBorder="1" applyAlignment="1" applyProtection="1">
      <alignment horizontal="right" vertical="center" readingOrder="1"/>
    </xf>
    <xf numFmtId="168" fontId="10" fillId="12" borderId="3" xfId="0" applyNumberFormat="1" applyFont="1" applyFill="1" applyBorder="1" applyAlignment="1" applyProtection="1">
      <alignment horizontal="right" vertical="center" readingOrder="1"/>
    </xf>
    <xf numFmtId="3" fontId="11" fillId="12" borderId="3" xfId="0" applyNumberFormat="1" applyFont="1" applyFill="1" applyBorder="1" applyAlignment="1" applyProtection="1">
      <alignment horizontal="right" vertical="center" readingOrder="1"/>
    </xf>
    <xf numFmtId="168" fontId="11" fillId="12" borderId="3" xfId="0" applyNumberFormat="1" applyFont="1" applyFill="1" applyBorder="1" applyAlignment="1" applyProtection="1">
      <alignment horizontal="right" vertical="center" readingOrder="1"/>
    </xf>
    <xf numFmtId="3" fontId="10" fillId="13" borderId="3" xfId="0" applyNumberFormat="1" applyFont="1" applyFill="1" applyBorder="1" applyAlignment="1" applyProtection="1">
      <alignment horizontal="right" vertical="center" readingOrder="1"/>
    </xf>
    <xf numFmtId="168" fontId="10" fillId="13" borderId="3" xfId="0" applyNumberFormat="1" applyFont="1" applyFill="1" applyBorder="1" applyAlignment="1" applyProtection="1">
      <alignment horizontal="right" vertical="center" readingOrder="1"/>
    </xf>
    <xf numFmtId="0" fontId="12" fillId="0" borderId="0" xfId="0" applyFont="1"/>
    <xf numFmtId="167" fontId="0" fillId="5" borderId="0" xfId="3" quotePrefix="1" applyNumberFormat="1" applyFont="1" applyFill="1"/>
    <xf numFmtId="167" fontId="0" fillId="0" borderId="0" xfId="3" quotePrefix="1" applyNumberFormat="1" applyFont="1"/>
    <xf numFmtId="167" fontId="2" fillId="0" borderId="0" xfId="3" applyNumberFormat="1" applyFont="1"/>
    <xf numFmtId="167" fontId="0" fillId="10" borderId="0" xfId="3" quotePrefix="1" applyNumberFormat="1" applyFont="1" applyFill="1"/>
    <xf numFmtId="167" fontId="0" fillId="10" borderId="0" xfId="3" applyNumberFormat="1" applyFont="1" applyFill="1"/>
    <xf numFmtId="167" fontId="0" fillId="8" borderId="0" xfId="3" applyNumberFormat="1" applyFont="1" applyFill="1"/>
    <xf numFmtId="167" fontId="0" fillId="0" borderId="0" xfId="3" quotePrefix="1" applyNumberFormat="1" applyFont="1" applyAlignment="1">
      <alignment horizontal="right"/>
    </xf>
    <xf numFmtId="167" fontId="0" fillId="5" borderId="0" xfId="3" applyNumberFormat="1" applyFont="1" applyFill="1" applyAlignment="1">
      <alignment horizontal="right"/>
    </xf>
    <xf numFmtId="167" fontId="0" fillId="5" borderId="0" xfId="3" quotePrefix="1" applyNumberFormat="1" applyFont="1" applyFill="1" applyAlignment="1">
      <alignment horizontal="right"/>
    </xf>
    <xf numFmtId="167" fontId="2" fillId="0" borderId="0" xfId="3" quotePrefix="1" applyNumberFormat="1" applyFont="1" applyAlignment="1">
      <alignment horizontal="right"/>
    </xf>
    <xf numFmtId="0" fontId="2" fillId="7" borderId="0" xfId="5" applyFont="1" applyFill="1" applyAlignment="1">
      <alignment horizontal="center"/>
    </xf>
    <xf numFmtId="0" fontId="2" fillId="9" borderId="0" xfId="4" applyFont="1" applyFill="1" applyAlignment="1">
      <alignment horizontal="center"/>
    </xf>
    <xf numFmtId="0" fontId="0" fillId="0" borderId="0" xfId="0" applyAlignment="1">
      <alignment horizontal="left" wrapText="1"/>
    </xf>
    <xf numFmtId="0" fontId="2" fillId="9" borderId="1" xfId="4" applyFont="1" applyFill="1" applyBorder="1" applyAlignment="1">
      <alignment horizontal="center" wrapText="1"/>
    </xf>
    <xf numFmtId="0" fontId="2" fillId="7" borderId="1" xfId="5" applyFont="1" applyFill="1" applyBorder="1" applyAlignment="1">
      <alignment horizontal="center" wrapText="1"/>
    </xf>
    <xf numFmtId="0" fontId="2" fillId="7" borderId="0" xfId="0" applyFont="1" applyFill="1" applyAlignment="1">
      <alignment horizontal="center"/>
    </xf>
    <xf numFmtId="0" fontId="2" fillId="2" borderId="0" xfId="0" applyFont="1" applyFill="1" applyAlignment="1">
      <alignment horizontal="center"/>
    </xf>
    <xf numFmtId="0" fontId="0" fillId="0" borderId="0" xfId="0" applyAlignment="1">
      <alignment horizontal="left" vertical="center" wrapText="1"/>
    </xf>
    <xf numFmtId="0" fontId="7" fillId="0" borderId="0" xfId="0" applyNumberFormat="1" applyFont="1" applyFill="1" applyBorder="1" applyAlignment="1" applyProtection="1">
      <alignment horizontal="left" vertical="top" wrapText="1" readingOrder="1"/>
    </xf>
    <xf numFmtId="49" fontId="10" fillId="11" borderId="4" xfId="0" applyNumberFormat="1" applyFont="1" applyFill="1" applyBorder="1" applyAlignment="1" applyProtection="1">
      <alignment horizontal="left" vertical="center" readingOrder="1"/>
    </xf>
    <xf numFmtId="49" fontId="10" fillId="11" borderId="5" xfId="0" applyNumberFormat="1" applyFont="1" applyFill="1" applyBorder="1" applyAlignment="1" applyProtection="1">
      <alignment horizontal="left" vertical="center" readingOrder="1"/>
    </xf>
    <xf numFmtId="49" fontId="10" fillId="13" borderId="4" xfId="0" applyNumberFormat="1" applyFont="1" applyFill="1" applyBorder="1" applyAlignment="1" applyProtection="1">
      <alignment horizontal="left" vertical="center" readingOrder="1"/>
    </xf>
    <xf numFmtId="49" fontId="10" fillId="13" borderId="6" xfId="0" applyNumberFormat="1" applyFont="1" applyFill="1" applyBorder="1" applyAlignment="1" applyProtection="1">
      <alignment horizontal="left" vertical="center" readingOrder="1"/>
    </xf>
    <xf numFmtId="49" fontId="10" fillId="13" borderId="5" xfId="0" applyNumberFormat="1" applyFont="1" applyFill="1" applyBorder="1" applyAlignment="1" applyProtection="1">
      <alignment horizontal="left" vertical="center" readingOrder="1"/>
    </xf>
    <xf numFmtId="49" fontId="11" fillId="11" borderId="4" xfId="0" applyNumberFormat="1" applyFont="1" applyFill="1" applyBorder="1" applyAlignment="1" applyProtection="1">
      <alignment horizontal="left" vertical="center" readingOrder="1"/>
    </xf>
    <xf numFmtId="49" fontId="11" fillId="11" borderId="6" xfId="0" applyNumberFormat="1" applyFont="1" applyFill="1" applyBorder="1" applyAlignment="1" applyProtection="1">
      <alignment horizontal="left" vertical="center" readingOrder="1"/>
    </xf>
    <xf numFmtId="49" fontId="11" fillId="11" borderId="5" xfId="0" applyNumberFormat="1" applyFont="1" applyFill="1" applyBorder="1" applyAlignment="1" applyProtection="1">
      <alignment horizontal="left" vertical="center" readingOrder="1"/>
    </xf>
    <xf numFmtId="49" fontId="10" fillId="11" borderId="6" xfId="0" applyNumberFormat="1" applyFont="1" applyFill="1" applyBorder="1" applyAlignment="1" applyProtection="1">
      <alignment horizontal="left" vertical="center" readingOrder="1"/>
    </xf>
  </cellXfs>
  <cellStyles count="6">
    <cellStyle name="20% - Accent3" xfId="4" builtinId="38"/>
    <cellStyle name="20% - Accent4" xfId="5" builtinId="42"/>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5"/>
  <sheetViews>
    <sheetView tabSelected="1" workbookViewId="0">
      <selection activeCell="I15" sqref="I15"/>
    </sheetView>
  </sheetViews>
  <sheetFormatPr defaultRowHeight="15" x14ac:dyDescent="0.25"/>
  <cols>
    <col min="1" max="1" width="14.140625" customWidth="1"/>
    <col min="2" max="2" width="26.85546875" customWidth="1"/>
    <col min="3" max="3" width="15.7109375" customWidth="1"/>
    <col min="4" max="4" width="11.5703125" customWidth="1"/>
    <col min="5" max="5" width="13.7109375" customWidth="1"/>
    <col min="6" max="6" width="11.140625" customWidth="1"/>
    <col min="7" max="9" width="12.42578125" customWidth="1"/>
    <col min="10" max="10" width="11.42578125" customWidth="1"/>
    <col min="11" max="11" width="15.28515625" bestFit="1" customWidth="1"/>
    <col min="13" max="14" width="13.28515625" bestFit="1" customWidth="1"/>
    <col min="15" max="15" width="10.5703125" bestFit="1" customWidth="1"/>
    <col min="16" max="17" width="14.28515625" bestFit="1" customWidth="1"/>
  </cols>
  <sheetData>
    <row r="1" spans="1:12" x14ac:dyDescent="0.25">
      <c r="A1" s="53" t="s">
        <v>356</v>
      </c>
      <c r="B1" s="53"/>
      <c r="C1" s="53"/>
      <c r="D1" s="53"/>
    </row>
    <row r="2" spans="1:12" x14ac:dyDescent="0.25">
      <c r="I2" s="29"/>
      <c r="J2" s="29"/>
    </row>
    <row r="3" spans="1:12" x14ac:dyDescent="0.25">
      <c r="A3" s="4" t="s">
        <v>191</v>
      </c>
      <c r="B3" s="4"/>
      <c r="I3" s="29"/>
      <c r="K3" s="5"/>
    </row>
    <row r="4" spans="1:12" x14ac:dyDescent="0.25">
      <c r="A4" s="4" t="s">
        <v>204</v>
      </c>
      <c r="B4" s="4"/>
      <c r="I4" s="29"/>
      <c r="K4" s="5"/>
      <c r="L4" s="29"/>
    </row>
    <row r="5" spans="1:12" x14ac:dyDescent="0.25">
      <c r="A5" s="13"/>
      <c r="B5" s="56"/>
      <c r="C5" s="158" t="s">
        <v>3</v>
      </c>
      <c r="D5" s="158"/>
      <c r="E5" s="159" t="s">
        <v>205</v>
      </c>
      <c r="F5" s="159"/>
      <c r="G5" s="7"/>
      <c r="J5" s="14"/>
      <c r="K5" s="32"/>
      <c r="L5" s="29"/>
    </row>
    <row r="6" spans="1:12" x14ac:dyDescent="0.25">
      <c r="A6" s="9" t="s">
        <v>22</v>
      </c>
      <c r="B6" s="9" t="s">
        <v>193</v>
      </c>
      <c r="C6" s="11" t="s">
        <v>331</v>
      </c>
      <c r="D6" s="11" t="s">
        <v>357</v>
      </c>
      <c r="E6" s="12" t="s">
        <v>20</v>
      </c>
      <c r="F6" s="10" t="s">
        <v>21</v>
      </c>
      <c r="J6" s="14"/>
      <c r="K6" s="32"/>
      <c r="L6" s="29"/>
    </row>
    <row r="7" spans="1:12" x14ac:dyDescent="0.25">
      <c r="A7" t="s">
        <v>0</v>
      </c>
      <c r="B7" s="32" t="s">
        <v>194</v>
      </c>
      <c r="C7" s="66">
        <v>26777</v>
      </c>
      <c r="D7" s="1">
        <v>26516</v>
      </c>
      <c r="E7" s="58">
        <f>D7-C7</f>
        <v>-261</v>
      </c>
      <c r="F7" s="60">
        <f>E7/C7</f>
        <v>-9.7471710796579146E-3</v>
      </c>
      <c r="J7" s="14"/>
      <c r="K7" s="32"/>
      <c r="L7" s="29"/>
    </row>
    <row r="8" spans="1:12" x14ac:dyDescent="0.25">
      <c r="A8" s="61"/>
      <c r="B8" s="62" t="s">
        <v>332</v>
      </c>
      <c r="C8" s="63">
        <v>365</v>
      </c>
      <c r="D8" s="63">
        <v>699</v>
      </c>
      <c r="E8" s="64">
        <f t="shared" ref="E8:E12" si="0">D8-C8</f>
        <v>334</v>
      </c>
      <c r="F8" s="65">
        <f t="shared" ref="F8:F12" si="1">E8/C8</f>
        <v>0.91506849315068495</v>
      </c>
      <c r="J8" s="14"/>
      <c r="K8" s="32"/>
      <c r="L8" s="29"/>
    </row>
    <row r="9" spans="1:12" x14ac:dyDescent="0.25">
      <c r="B9" s="54" t="s">
        <v>333</v>
      </c>
      <c r="C9" s="67">
        <v>27142</v>
      </c>
      <c r="D9" s="55">
        <v>27215</v>
      </c>
      <c r="E9" s="57">
        <f t="shared" si="0"/>
        <v>73</v>
      </c>
      <c r="F9" s="59">
        <f t="shared" si="1"/>
        <v>2.6895586176405571E-3</v>
      </c>
      <c r="J9" s="14"/>
      <c r="K9" s="32"/>
      <c r="L9" s="29"/>
    </row>
    <row r="10" spans="1:12" x14ac:dyDescent="0.25">
      <c r="A10" s="61" t="s">
        <v>1</v>
      </c>
      <c r="B10" s="62" t="s">
        <v>194</v>
      </c>
      <c r="C10" s="63">
        <v>23190</v>
      </c>
      <c r="D10" s="63">
        <v>23306</v>
      </c>
      <c r="E10" s="64">
        <f t="shared" si="0"/>
        <v>116</v>
      </c>
      <c r="F10" s="65">
        <f t="shared" si="1"/>
        <v>5.0021561017680035E-3</v>
      </c>
      <c r="J10" s="32"/>
      <c r="K10" s="32"/>
      <c r="L10" s="29"/>
    </row>
    <row r="11" spans="1:12" x14ac:dyDescent="0.25">
      <c r="B11" s="32" t="s">
        <v>332</v>
      </c>
      <c r="C11" s="66">
        <v>1671</v>
      </c>
      <c r="D11" s="1">
        <v>1575</v>
      </c>
      <c r="E11" s="58">
        <f t="shared" si="0"/>
        <v>-96</v>
      </c>
      <c r="F11" s="60">
        <f t="shared" si="1"/>
        <v>-5.7450628366247758E-2</v>
      </c>
      <c r="J11" s="32"/>
      <c r="K11" s="32"/>
      <c r="L11" s="29"/>
    </row>
    <row r="12" spans="1:12" x14ac:dyDescent="0.25">
      <c r="A12" s="53"/>
      <c r="B12" s="54" t="s">
        <v>333</v>
      </c>
      <c r="C12" s="67">
        <v>24861</v>
      </c>
      <c r="D12" s="55">
        <v>24881</v>
      </c>
      <c r="E12" s="68">
        <f t="shared" si="0"/>
        <v>20</v>
      </c>
      <c r="F12" s="69">
        <f t="shared" si="1"/>
        <v>8.0447286915248781E-4</v>
      </c>
      <c r="J12" s="32"/>
      <c r="K12" s="32"/>
      <c r="L12" s="29"/>
    </row>
    <row r="13" spans="1:12" x14ac:dyDescent="0.25">
      <c r="C13" s="1"/>
      <c r="D13" s="1"/>
      <c r="E13" s="2"/>
      <c r="F13" s="3"/>
      <c r="K13" s="5"/>
    </row>
    <row r="14" spans="1:12" x14ac:dyDescent="0.25">
      <c r="A14" s="4" t="s">
        <v>4</v>
      </c>
      <c r="B14" s="4"/>
      <c r="K14" s="5"/>
    </row>
    <row r="15" spans="1:12" ht="60" customHeight="1" x14ac:dyDescent="0.25">
      <c r="A15" s="157" t="s">
        <v>334</v>
      </c>
      <c r="B15" s="157"/>
      <c r="C15" s="157"/>
      <c r="D15" s="157"/>
      <c r="E15" s="157"/>
      <c r="F15" s="157"/>
      <c r="K15" s="5"/>
    </row>
    <row r="16" spans="1:12" x14ac:dyDescent="0.25">
      <c r="A16" s="4" t="s">
        <v>417</v>
      </c>
      <c r="B16" s="4"/>
      <c r="K16" s="5"/>
    </row>
    <row r="17" spans="1:17" x14ac:dyDescent="0.25">
      <c r="C17" s="2"/>
      <c r="D17" s="2"/>
      <c r="K17" s="5"/>
    </row>
    <row r="18" spans="1:17" x14ac:dyDescent="0.25">
      <c r="A18" s="4" t="s">
        <v>192</v>
      </c>
      <c r="B18" s="4"/>
    </row>
    <row r="19" spans="1:17" x14ac:dyDescent="0.25">
      <c r="A19" s="4" t="s">
        <v>335</v>
      </c>
      <c r="B19" s="4"/>
    </row>
    <row r="20" spans="1:17" ht="15" customHeight="1" x14ac:dyDescent="0.25">
      <c r="A20" s="13"/>
      <c r="B20" s="56"/>
      <c r="C20" s="158" t="s">
        <v>3</v>
      </c>
      <c r="D20" s="158"/>
      <c r="E20" s="159" t="s">
        <v>205</v>
      </c>
      <c r="F20" s="159"/>
    </row>
    <row r="21" spans="1:17" x14ac:dyDescent="0.25">
      <c r="A21" s="9" t="s">
        <v>22</v>
      </c>
      <c r="B21" s="9" t="s">
        <v>193</v>
      </c>
      <c r="C21" s="11" t="s">
        <v>331</v>
      </c>
      <c r="D21" s="11" t="s">
        <v>357</v>
      </c>
      <c r="E21" s="12" t="s">
        <v>20</v>
      </c>
      <c r="F21" s="10" t="s">
        <v>21</v>
      </c>
    </row>
    <row r="22" spans="1:17" x14ac:dyDescent="0.25">
      <c r="A22" t="s">
        <v>336</v>
      </c>
      <c r="B22" t="s">
        <v>194</v>
      </c>
      <c r="C22" s="1">
        <v>47321</v>
      </c>
      <c r="D22" s="1">
        <v>47308</v>
      </c>
      <c r="E22" s="58">
        <f>D22-C22</f>
        <v>-13</v>
      </c>
      <c r="F22" s="60">
        <f>E22/C22</f>
        <v>-2.7471946915745652E-4</v>
      </c>
    </row>
    <row r="23" spans="1:17" x14ac:dyDescent="0.25">
      <c r="A23" s="61"/>
      <c r="B23" s="61" t="s">
        <v>332</v>
      </c>
      <c r="C23" s="63">
        <v>2003</v>
      </c>
      <c r="D23" s="63">
        <v>2221</v>
      </c>
      <c r="E23" s="64">
        <f t="shared" ref="E23:E24" si="2">D23-C23</f>
        <v>218</v>
      </c>
      <c r="F23" s="65">
        <f t="shared" ref="F23:F24" si="3">E23/C23</f>
        <v>0.10883674488267599</v>
      </c>
    </row>
    <row r="24" spans="1:17" x14ac:dyDescent="0.25">
      <c r="B24" s="4" t="s">
        <v>333</v>
      </c>
      <c r="C24" s="55">
        <v>49324</v>
      </c>
      <c r="D24" s="55">
        <v>49529</v>
      </c>
      <c r="E24" s="57">
        <f t="shared" si="2"/>
        <v>205</v>
      </c>
      <c r="F24" s="59">
        <f t="shared" si="3"/>
        <v>4.1561917119455035E-3</v>
      </c>
    </row>
    <row r="26" spans="1:17" x14ac:dyDescent="0.25">
      <c r="A26" s="4" t="s">
        <v>4</v>
      </c>
      <c r="B26" s="4"/>
    </row>
    <row r="27" spans="1:17" ht="60" customHeight="1" x14ac:dyDescent="0.25">
      <c r="A27" s="157" t="s">
        <v>334</v>
      </c>
      <c r="B27" s="157"/>
      <c r="C27" s="157"/>
      <c r="D27" s="157"/>
      <c r="E27" s="157"/>
      <c r="F27" s="157"/>
    </row>
    <row r="28" spans="1:17" x14ac:dyDescent="0.25">
      <c r="A28" s="4" t="s">
        <v>417</v>
      </c>
      <c r="B28" s="4"/>
      <c r="I28" s="2"/>
      <c r="K28" s="2"/>
    </row>
    <row r="32" spans="1:17" x14ac:dyDescent="0.25">
      <c r="O32" s="1"/>
      <c r="P32" s="1"/>
      <c r="Q32" s="1"/>
    </row>
    <row r="33" spans="1:17" x14ac:dyDescent="0.25">
      <c r="A33" s="4" t="s">
        <v>196</v>
      </c>
      <c r="B33" s="4"/>
      <c r="N33" s="5"/>
      <c r="O33" s="1"/>
      <c r="P33" s="1"/>
      <c r="Q33" s="1"/>
    </row>
    <row r="34" spans="1:17" x14ac:dyDescent="0.25">
      <c r="A34" s="4" t="s">
        <v>252</v>
      </c>
      <c r="B34" s="4"/>
      <c r="N34" s="5"/>
      <c r="O34" s="1"/>
      <c r="P34" s="1"/>
      <c r="Q34" s="1"/>
    </row>
    <row r="35" spans="1:17" x14ac:dyDescent="0.25">
      <c r="C35" s="156" t="s">
        <v>26</v>
      </c>
      <c r="D35" s="156"/>
      <c r="E35" s="156"/>
      <c r="F35" s="156"/>
      <c r="G35" s="155" t="s">
        <v>28</v>
      </c>
      <c r="H35" s="155"/>
      <c r="I35" s="155"/>
      <c r="J35" s="155"/>
      <c r="O35" s="1"/>
      <c r="P35" s="1"/>
      <c r="Q35" s="1"/>
    </row>
    <row r="36" spans="1:17" ht="30" x14ac:dyDescent="0.25">
      <c r="A36" s="9" t="s">
        <v>195</v>
      </c>
      <c r="B36" s="9"/>
      <c r="C36" s="11" t="s">
        <v>331</v>
      </c>
      <c r="D36" s="11" t="s">
        <v>357</v>
      </c>
      <c r="E36" s="16" t="s">
        <v>19</v>
      </c>
      <c r="F36" s="16" t="s">
        <v>27</v>
      </c>
      <c r="G36" s="11" t="s">
        <v>331</v>
      </c>
      <c r="H36" s="11" t="s">
        <v>357</v>
      </c>
      <c r="I36" s="16" t="s">
        <v>19</v>
      </c>
      <c r="J36" s="16" t="s">
        <v>27</v>
      </c>
      <c r="O36" s="1"/>
      <c r="P36" s="1"/>
      <c r="Q36" s="1"/>
    </row>
    <row r="37" spans="1:17" x14ac:dyDescent="0.25">
      <c r="A37" t="s">
        <v>247</v>
      </c>
      <c r="C37" s="1">
        <v>8723</v>
      </c>
      <c r="D37" s="1">
        <v>8525</v>
      </c>
      <c r="E37" s="1">
        <f>D37-C37</f>
        <v>-198</v>
      </c>
      <c r="F37" s="129">
        <f>E37/C37</f>
        <v>-2.269861286254729E-2</v>
      </c>
      <c r="G37" s="5">
        <v>8747264.5</v>
      </c>
      <c r="H37" s="5">
        <v>8604534.75</v>
      </c>
      <c r="I37" s="5">
        <f>H37-G37</f>
        <v>-142729.75</v>
      </c>
      <c r="J37" s="129">
        <f>I37/G37</f>
        <v>-1.6317072611671913E-2</v>
      </c>
    </row>
    <row r="38" spans="1:17" x14ac:dyDescent="0.25">
      <c r="A38" s="61" t="s">
        <v>53</v>
      </c>
      <c r="B38" s="61"/>
      <c r="C38" s="63">
        <v>6014</v>
      </c>
      <c r="D38" s="63">
        <v>6025</v>
      </c>
      <c r="E38" s="63">
        <f t="shared" ref="E38:E42" si="4">D38-C38</f>
        <v>11</v>
      </c>
      <c r="F38" s="110">
        <f t="shared" ref="F38:F42" si="5">E38/C38</f>
        <v>1.8290655138011307E-3</v>
      </c>
      <c r="G38" s="74">
        <v>24400184.93</v>
      </c>
      <c r="H38" s="74">
        <v>28001165.91</v>
      </c>
      <c r="I38" s="74">
        <f t="shared" ref="I38:I42" si="6">H38-G38</f>
        <v>3600980.9800000004</v>
      </c>
      <c r="J38" s="110">
        <f t="shared" ref="J38:J42" si="7">I38/G38</f>
        <v>0.14758006918105765</v>
      </c>
    </row>
    <row r="39" spans="1:17" x14ac:dyDescent="0.25">
      <c r="A39" t="s">
        <v>55</v>
      </c>
      <c r="C39" s="1">
        <v>378</v>
      </c>
      <c r="D39" s="1">
        <v>486</v>
      </c>
      <c r="E39" s="1">
        <f t="shared" si="4"/>
        <v>108</v>
      </c>
      <c r="F39" s="129">
        <f t="shared" si="5"/>
        <v>0.2857142857142857</v>
      </c>
      <c r="G39" s="5">
        <v>2315489</v>
      </c>
      <c r="H39" s="5">
        <v>2743682</v>
      </c>
      <c r="I39" s="5">
        <f t="shared" si="6"/>
        <v>428193</v>
      </c>
      <c r="J39" s="129">
        <f t="shared" si="7"/>
        <v>0.18492551681307923</v>
      </c>
    </row>
    <row r="40" spans="1:17" x14ac:dyDescent="0.25">
      <c r="A40" s="61" t="s">
        <v>185</v>
      </c>
      <c r="B40" s="61"/>
      <c r="C40" s="63">
        <v>243</v>
      </c>
      <c r="D40" s="63">
        <v>471</v>
      </c>
      <c r="E40" s="63">
        <f t="shared" si="4"/>
        <v>228</v>
      </c>
      <c r="F40" s="110">
        <f t="shared" si="5"/>
        <v>0.93827160493827155</v>
      </c>
      <c r="G40" s="74">
        <v>394883.33</v>
      </c>
      <c r="H40" s="74">
        <v>513947.5</v>
      </c>
      <c r="I40" s="74">
        <f t="shared" si="6"/>
        <v>119064.16999999998</v>
      </c>
      <c r="J40" s="110">
        <f t="shared" si="7"/>
        <v>0.30151733677894171</v>
      </c>
      <c r="N40" s="29"/>
      <c r="O40" s="46"/>
    </row>
    <row r="41" spans="1:17" x14ac:dyDescent="0.25">
      <c r="A41" t="s">
        <v>186</v>
      </c>
      <c r="C41" s="1">
        <v>53</v>
      </c>
      <c r="D41" s="1">
        <v>57</v>
      </c>
      <c r="E41" s="1">
        <f t="shared" si="4"/>
        <v>4</v>
      </c>
      <c r="F41" s="129">
        <f t="shared" si="5"/>
        <v>7.5471698113207544E-2</v>
      </c>
      <c r="G41" s="5">
        <v>177303.86</v>
      </c>
      <c r="H41" s="5">
        <v>154912.6</v>
      </c>
      <c r="I41" s="5">
        <f t="shared" si="6"/>
        <v>-22391.25999999998</v>
      </c>
      <c r="J41" s="129">
        <f t="shared" si="7"/>
        <v>-0.12628749312056703</v>
      </c>
    </row>
    <row r="42" spans="1:17" x14ac:dyDescent="0.25">
      <c r="A42" s="53" t="s">
        <v>29</v>
      </c>
      <c r="B42" s="53"/>
      <c r="C42" s="55">
        <v>9215</v>
      </c>
      <c r="D42" s="55">
        <v>9127</v>
      </c>
      <c r="E42" s="67">
        <f t="shared" si="4"/>
        <v>-88</v>
      </c>
      <c r="F42" s="125">
        <f t="shared" si="5"/>
        <v>-9.5496473141616928E-3</v>
      </c>
      <c r="G42" s="97">
        <f>SUM(G37:G41)</f>
        <v>36035125.619999997</v>
      </c>
      <c r="H42" s="97">
        <f>SUM(H37:H41)</f>
        <v>40018242.759999998</v>
      </c>
      <c r="I42" s="97">
        <f t="shared" si="6"/>
        <v>3983117.1400000006</v>
      </c>
      <c r="J42" s="125">
        <f t="shared" si="7"/>
        <v>0.11053429317835693</v>
      </c>
    </row>
    <row r="43" spans="1:17" x14ac:dyDescent="0.25">
      <c r="C43" s="1"/>
      <c r="D43" s="1"/>
      <c r="E43" s="1"/>
      <c r="F43" s="3"/>
      <c r="I43" s="6"/>
      <c r="J43" s="3"/>
      <c r="N43" s="29"/>
    </row>
    <row r="44" spans="1:17" x14ac:dyDescent="0.25">
      <c r="A44" s="4" t="s">
        <v>417</v>
      </c>
      <c r="B44" s="4"/>
      <c r="G44" s="5"/>
      <c r="H44" s="5"/>
      <c r="M44" s="1"/>
      <c r="N44" s="1"/>
    </row>
    <row r="45" spans="1:17" x14ac:dyDescent="0.25">
      <c r="G45" s="46"/>
      <c r="M45" s="1"/>
      <c r="N45" s="1"/>
    </row>
  </sheetData>
  <sortState ref="A5:F11">
    <sortCondition ref="F5:F11"/>
  </sortState>
  <mergeCells count="8">
    <mergeCell ref="G35:J35"/>
    <mergeCell ref="C35:F35"/>
    <mergeCell ref="A27:F27"/>
    <mergeCell ref="C5:D5"/>
    <mergeCell ref="E5:F5"/>
    <mergeCell ref="A15:F15"/>
    <mergeCell ref="C20:D20"/>
    <mergeCell ref="E20:F20"/>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M37"/>
  <sheetViews>
    <sheetView topLeftCell="A5" workbookViewId="0">
      <selection activeCell="I25" sqref="I25"/>
    </sheetView>
  </sheetViews>
  <sheetFormatPr defaultRowHeight="15" x14ac:dyDescent="0.25"/>
  <cols>
    <col min="1" max="1" width="10.7109375" customWidth="1"/>
    <col min="2" max="2" width="6.85546875" customWidth="1"/>
    <col min="3" max="3" width="46.7109375" bestFit="1" customWidth="1"/>
    <col min="4" max="4" width="10.5703125" customWidth="1"/>
    <col min="5" max="5" width="29.7109375" bestFit="1" customWidth="1"/>
    <col min="6" max="7" width="13.42578125" customWidth="1"/>
    <col min="8" max="8" width="12" customWidth="1"/>
    <col min="9" max="13" width="13.42578125" customWidth="1"/>
    <col min="14" max="14" width="17.5703125" customWidth="1"/>
    <col min="15" max="15" width="13.85546875" customWidth="1"/>
    <col min="16" max="16" width="11" customWidth="1"/>
    <col min="24" max="27" width="14.28515625" bestFit="1" customWidth="1"/>
  </cols>
  <sheetData>
    <row r="2" spans="1:13" x14ac:dyDescent="0.25">
      <c r="A2" s="4" t="s">
        <v>206</v>
      </c>
    </row>
    <row r="3" spans="1:13" x14ac:dyDescent="0.25">
      <c r="A3" t="s">
        <v>230</v>
      </c>
    </row>
    <row r="4" spans="1:13" x14ac:dyDescent="0.25">
      <c r="A4" t="s">
        <v>229</v>
      </c>
    </row>
    <row r="5" spans="1:13" x14ac:dyDescent="0.25">
      <c r="A5" t="s">
        <v>228</v>
      </c>
    </row>
    <row r="6" spans="1:13" x14ac:dyDescent="0.25">
      <c r="A6" t="s">
        <v>249</v>
      </c>
    </row>
    <row r="7" spans="1:13" x14ac:dyDescent="0.25">
      <c r="A7" s="4" t="s">
        <v>352</v>
      </c>
      <c r="B7" s="4"/>
    </row>
    <row r="9" spans="1:13" s="14" customFormat="1" x14ac:dyDescent="0.25">
      <c r="A9" s="4" t="s">
        <v>337</v>
      </c>
      <c r="B9" s="4"/>
      <c r="C9" s="4"/>
      <c r="D9"/>
      <c r="E9"/>
      <c r="F9"/>
      <c r="G9"/>
      <c r="H9"/>
      <c r="I9"/>
      <c r="J9"/>
      <c r="K9"/>
      <c r="L9"/>
      <c r="M9"/>
    </row>
    <row r="10" spans="1:13" x14ac:dyDescent="0.25">
      <c r="A10" s="70" t="s">
        <v>49</v>
      </c>
      <c r="B10" s="71"/>
      <c r="C10" s="71"/>
      <c r="D10" s="71"/>
      <c r="E10" s="71"/>
      <c r="F10" s="160" t="s">
        <v>26</v>
      </c>
      <c r="G10" s="160"/>
      <c r="H10" s="160"/>
      <c r="I10" s="160"/>
      <c r="J10" s="161" t="s">
        <v>28</v>
      </c>
      <c r="K10" s="161"/>
      <c r="L10" s="161"/>
      <c r="M10" s="161"/>
    </row>
    <row r="11" spans="1:13" s="8" customFormat="1" ht="60" x14ac:dyDescent="0.25">
      <c r="A11" s="15" t="s">
        <v>2</v>
      </c>
      <c r="B11" s="15" t="s">
        <v>23</v>
      </c>
      <c r="C11" s="15" t="s">
        <v>54</v>
      </c>
      <c r="D11" s="15" t="s">
        <v>24</v>
      </c>
      <c r="E11" s="15" t="s">
        <v>25</v>
      </c>
      <c r="F11" s="18" t="s">
        <v>331</v>
      </c>
      <c r="G11" s="18" t="s">
        <v>357</v>
      </c>
      <c r="H11" s="16" t="s">
        <v>19</v>
      </c>
      <c r="I11" s="16" t="s">
        <v>27</v>
      </c>
      <c r="J11" s="18" t="s">
        <v>331</v>
      </c>
      <c r="K11" s="18" t="s">
        <v>357</v>
      </c>
      <c r="L11" s="16" t="s">
        <v>19</v>
      </c>
      <c r="M11" s="16" t="s">
        <v>27</v>
      </c>
    </row>
    <row r="12" spans="1:13" x14ac:dyDescent="0.25">
      <c r="A12" s="73" t="s">
        <v>0</v>
      </c>
      <c r="B12" s="73" t="s">
        <v>258</v>
      </c>
      <c r="C12" s="73" t="s">
        <v>259</v>
      </c>
      <c r="D12" s="73" t="s">
        <v>260</v>
      </c>
      <c r="E12" s="73" t="s">
        <v>261</v>
      </c>
      <c r="F12" s="63">
        <v>136</v>
      </c>
      <c r="G12" s="63">
        <v>138</v>
      </c>
      <c r="H12" s="63">
        <f>G12-F12</f>
        <v>2</v>
      </c>
      <c r="I12" s="110">
        <f>H12/F12</f>
        <v>1.4705882352941176E-2</v>
      </c>
      <c r="J12" s="74">
        <v>158286</v>
      </c>
      <c r="K12" s="74">
        <v>148521</v>
      </c>
      <c r="L12" s="74">
        <f>K12-J12</f>
        <v>-9765</v>
      </c>
      <c r="M12" s="110">
        <f>L12/J12</f>
        <v>-6.1692126909518211E-2</v>
      </c>
    </row>
    <row r="13" spans="1:13" x14ac:dyDescent="0.25">
      <c r="A13" s="47" t="s">
        <v>0</v>
      </c>
      <c r="B13" s="47" t="s">
        <v>265</v>
      </c>
      <c r="C13" s="47" t="s">
        <v>266</v>
      </c>
      <c r="D13" s="47" t="s">
        <v>267</v>
      </c>
      <c r="E13" s="115" t="s">
        <v>268</v>
      </c>
      <c r="F13" s="80">
        <v>270</v>
      </c>
      <c r="G13" s="80">
        <v>207</v>
      </c>
      <c r="H13" s="80">
        <f t="shared" ref="H13:H22" si="0">G13-F13</f>
        <v>-63</v>
      </c>
      <c r="I13" s="123">
        <f t="shared" ref="I13:I22" si="1">H13/F13</f>
        <v>-0.23333333333333334</v>
      </c>
      <c r="J13" s="5">
        <v>184527.5</v>
      </c>
      <c r="K13" s="5">
        <v>126371.5</v>
      </c>
      <c r="L13" s="72">
        <f t="shared" ref="L13:L22" si="2">K13-J13</f>
        <v>-58156</v>
      </c>
      <c r="M13" s="111">
        <f t="shared" ref="M13:M22" si="3">L13/J13</f>
        <v>-0.3151616967660647</v>
      </c>
    </row>
    <row r="14" spans="1:13" x14ac:dyDescent="0.25">
      <c r="A14" s="73" t="s">
        <v>0</v>
      </c>
      <c r="B14" s="73" t="s">
        <v>265</v>
      </c>
      <c r="C14" s="73" t="s">
        <v>266</v>
      </c>
      <c r="D14" s="73" t="s">
        <v>269</v>
      </c>
      <c r="E14" s="73" t="s">
        <v>270</v>
      </c>
      <c r="F14" s="63">
        <v>5</v>
      </c>
      <c r="G14" s="63">
        <v>9</v>
      </c>
      <c r="H14" s="63">
        <f t="shared" si="0"/>
        <v>4</v>
      </c>
      <c r="I14" s="110">
        <f t="shared" si="1"/>
        <v>0.8</v>
      </c>
      <c r="J14" s="74">
        <v>5270</v>
      </c>
      <c r="K14" s="74">
        <v>5208</v>
      </c>
      <c r="L14" s="74">
        <f t="shared" si="2"/>
        <v>-62</v>
      </c>
      <c r="M14" s="110">
        <f t="shared" si="3"/>
        <v>-1.1764705882352941E-2</v>
      </c>
    </row>
    <row r="15" spans="1:13" x14ac:dyDescent="0.25">
      <c r="A15" s="47" t="s">
        <v>0</v>
      </c>
      <c r="B15" s="47" t="s">
        <v>265</v>
      </c>
      <c r="C15" s="47" t="s">
        <v>266</v>
      </c>
      <c r="D15" s="47" t="s">
        <v>360</v>
      </c>
      <c r="E15" s="47" t="s">
        <v>361</v>
      </c>
      <c r="F15" s="1">
        <v>0</v>
      </c>
      <c r="G15" s="1">
        <v>4</v>
      </c>
      <c r="H15" s="66">
        <f t="shared" si="0"/>
        <v>4</v>
      </c>
      <c r="I15" s="112" t="s">
        <v>338</v>
      </c>
      <c r="J15" s="5">
        <v>0</v>
      </c>
      <c r="K15" s="5">
        <v>511.5</v>
      </c>
      <c r="L15" s="72">
        <f t="shared" si="2"/>
        <v>511.5</v>
      </c>
      <c r="M15" s="112" t="s">
        <v>338</v>
      </c>
    </row>
    <row r="16" spans="1:13" x14ac:dyDescent="0.25">
      <c r="A16" s="73" t="s">
        <v>0</v>
      </c>
      <c r="B16" s="73" t="s">
        <v>271</v>
      </c>
      <c r="C16" s="73" t="s">
        <v>272</v>
      </c>
      <c r="D16" s="73" t="s">
        <v>273</v>
      </c>
      <c r="E16" s="115" t="s">
        <v>274</v>
      </c>
      <c r="F16" s="80">
        <v>7036</v>
      </c>
      <c r="G16" s="80">
        <v>6754</v>
      </c>
      <c r="H16" s="80">
        <f t="shared" si="0"/>
        <v>-282</v>
      </c>
      <c r="I16" s="123">
        <f t="shared" si="1"/>
        <v>-4.0079590676520747E-2</v>
      </c>
      <c r="J16" s="74">
        <v>6309484.25</v>
      </c>
      <c r="K16" s="74">
        <v>6084230.5</v>
      </c>
      <c r="L16" s="74">
        <f t="shared" si="2"/>
        <v>-225253.75</v>
      </c>
      <c r="M16" s="110">
        <f t="shared" si="3"/>
        <v>-3.5700818177016605E-2</v>
      </c>
    </row>
    <row r="17" spans="1:13" x14ac:dyDescent="0.25">
      <c r="A17" s="47" t="s">
        <v>0</v>
      </c>
      <c r="B17" s="47" t="s">
        <v>275</v>
      </c>
      <c r="C17" s="47" t="s">
        <v>276</v>
      </c>
      <c r="D17" s="47">
        <v>8854</v>
      </c>
      <c r="E17" s="47" t="s">
        <v>277</v>
      </c>
      <c r="F17" s="1">
        <v>3140</v>
      </c>
      <c r="G17" s="1">
        <v>3200</v>
      </c>
      <c r="H17" s="66">
        <f t="shared" si="0"/>
        <v>60</v>
      </c>
      <c r="I17" s="111">
        <f t="shared" si="1"/>
        <v>1.9108280254777069E-2</v>
      </c>
      <c r="J17" s="5">
        <v>243898</v>
      </c>
      <c r="K17" s="5">
        <v>258278.25</v>
      </c>
      <c r="L17" s="72">
        <f t="shared" si="2"/>
        <v>14380.25</v>
      </c>
      <c r="M17" s="111">
        <f t="shared" si="3"/>
        <v>5.8960098073784946E-2</v>
      </c>
    </row>
    <row r="18" spans="1:13" x14ac:dyDescent="0.25">
      <c r="A18" s="73" t="s">
        <v>0</v>
      </c>
      <c r="B18" s="73" t="s">
        <v>275</v>
      </c>
      <c r="C18" s="73" t="s">
        <v>276</v>
      </c>
      <c r="D18" s="73">
        <v>8855</v>
      </c>
      <c r="E18" s="73" t="s">
        <v>278</v>
      </c>
      <c r="F18" s="63">
        <v>3208</v>
      </c>
      <c r="G18" s="63">
        <v>3188</v>
      </c>
      <c r="H18" s="63">
        <f t="shared" si="0"/>
        <v>-20</v>
      </c>
      <c r="I18" s="110">
        <f t="shared" si="1"/>
        <v>-6.2344139650872821E-3</v>
      </c>
      <c r="J18" s="74">
        <v>118387.5</v>
      </c>
      <c r="K18" s="74">
        <v>118912.5</v>
      </c>
      <c r="L18" s="74">
        <f t="shared" si="2"/>
        <v>525</v>
      </c>
      <c r="M18" s="110">
        <f t="shared" si="3"/>
        <v>4.434589800443459E-3</v>
      </c>
    </row>
    <row r="19" spans="1:13" x14ac:dyDescent="0.25">
      <c r="A19" s="47" t="s">
        <v>0</v>
      </c>
      <c r="B19" s="47" t="s">
        <v>275</v>
      </c>
      <c r="C19" s="47" t="s">
        <v>276</v>
      </c>
      <c r="D19" s="47">
        <v>8856</v>
      </c>
      <c r="E19" s="47" t="s">
        <v>279</v>
      </c>
      <c r="F19" s="1">
        <v>1713</v>
      </c>
      <c r="G19" s="1">
        <v>1906</v>
      </c>
      <c r="H19" s="66">
        <f t="shared" si="0"/>
        <v>193</v>
      </c>
      <c r="I19" s="111">
        <f t="shared" si="1"/>
        <v>0.11266783420899007</v>
      </c>
      <c r="J19" s="5">
        <v>135634.25</v>
      </c>
      <c r="K19" s="5">
        <v>132796</v>
      </c>
      <c r="L19" s="72">
        <f t="shared" si="2"/>
        <v>-2838.25</v>
      </c>
      <c r="M19" s="111">
        <f t="shared" si="3"/>
        <v>-2.0925761745281889E-2</v>
      </c>
    </row>
    <row r="20" spans="1:13" x14ac:dyDescent="0.25">
      <c r="A20" s="73" t="s">
        <v>0</v>
      </c>
      <c r="B20" s="73" t="s">
        <v>275</v>
      </c>
      <c r="C20" s="73" t="s">
        <v>276</v>
      </c>
      <c r="D20" s="73">
        <v>8857</v>
      </c>
      <c r="E20" s="73" t="s">
        <v>280</v>
      </c>
      <c r="F20" s="63">
        <v>1736</v>
      </c>
      <c r="G20" s="63">
        <v>1914</v>
      </c>
      <c r="H20" s="63">
        <f t="shared" si="0"/>
        <v>178</v>
      </c>
      <c r="I20" s="110">
        <f t="shared" si="1"/>
        <v>0.10253456221198157</v>
      </c>
      <c r="J20" s="74">
        <v>1591777</v>
      </c>
      <c r="K20" s="74">
        <v>1729566</v>
      </c>
      <c r="L20" s="74">
        <f t="shared" si="2"/>
        <v>137789</v>
      </c>
      <c r="M20" s="110">
        <f t="shared" si="3"/>
        <v>8.6563004742498478E-2</v>
      </c>
    </row>
    <row r="21" spans="1:13" x14ac:dyDescent="0.25">
      <c r="A21" s="47" t="s">
        <v>0</v>
      </c>
      <c r="B21" s="47" t="s">
        <v>304</v>
      </c>
      <c r="C21" s="47" t="s">
        <v>305</v>
      </c>
      <c r="D21" s="47" t="s">
        <v>362</v>
      </c>
      <c r="E21" s="47" t="s">
        <v>363</v>
      </c>
      <c r="F21" s="1">
        <v>0</v>
      </c>
      <c r="G21" s="1">
        <v>1</v>
      </c>
      <c r="H21" s="66">
        <f t="shared" si="0"/>
        <v>1</v>
      </c>
      <c r="I21" s="112" t="s">
        <v>338</v>
      </c>
      <c r="J21" s="5">
        <v>0</v>
      </c>
      <c r="K21" s="5">
        <v>139.5</v>
      </c>
      <c r="L21" s="72">
        <f t="shared" si="2"/>
        <v>139.5</v>
      </c>
      <c r="M21" s="112" t="s">
        <v>338</v>
      </c>
    </row>
    <row r="22" spans="1:13" x14ac:dyDescent="0.25">
      <c r="A22" s="124" t="s">
        <v>29</v>
      </c>
      <c r="B22" s="53"/>
      <c r="C22" s="53"/>
      <c r="D22" s="53"/>
      <c r="E22" s="53"/>
      <c r="F22" s="67">
        <v>8723</v>
      </c>
      <c r="G22" s="67">
        <v>8525</v>
      </c>
      <c r="H22" s="67">
        <f t="shared" si="0"/>
        <v>-198</v>
      </c>
      <c r="I22" s="125">
        <f t="shared" si="1"/>
        <v>-2.269861286254729E-2</v>
      </c>
      <c r="J22" s="126">
        <f>SUM(J12:J21)</f>
        <v>8747264.5</v>
      </c>
      <c r="K22" s="126">
        <f>SUM(K12:K21)</f>
        <v>8604534.75</v>
      </c>
      <c r="L22" s="97">
        <f t="shared" si="2"/>
        <v>-142729.75</v>
      </c>
      <c r="M22" s="125">
        <f t="shared" si="3"/>
        <v>-1.6317072611671913E-2</v>
      </c>
    </row>
    <row r="23" spans="1:13" x14ac:dyDescent="0.25">
      <c r="J23" s="6"/>
      <c r="K23" s="6"/>
    </row>
    <row r="24" spans="1:13" x14ac:dyDescent="0.25">
      <c r="A24" s="104"/>
      <c r="B24" s="103"/>
      <c r="C24" s="105"/>
      <c r="D24" s="47"/>
      <c r="E24" s="47"/>
      <c r="J24" s="5"/>
      <c r="K24" s="5"/>
    </row>
    <row r="37" spans="1:1" x14ac:dyDescent="0.25">
      <c r="A37" s="47"/>
    </row>
  </sheetData>
  <sortState ref="A12:N29">
    <sortCondition ref="B12:B29"/>
  </sortState>
  <mergeCells count="2">
    <mergeCell ref="F10:I10"/>
    <mergeCell ref="J10:M10"/>
  </mergeCell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P44"/>
  <sheetViews>
    <sheetView topLeftCell="A11" workbookViewId="0">
      <selection activeCell="I38" sqref="I38"/>
    </sheetView>
  </sheetViews>
  <sheetFormatPr defaultRowHeight="15" x14ac:dyDescent="0.25"/>
  <cols>
    <col min="3" max="3" width="48" bestFit="1" customWidth="1"/>
    <col min="5" max="5" width="35.42578125" customWidth="1"/>
    <col min="9" max="9" width="9.5703125" customWidth="1"/>
    <col min="10" max="12" width="10.5703125" customWidth="1"/>
    <col min="13" max="13" width="13.140625" customWidth="1"/>
    <col min="14" max="15" width="12.42578125" customWidth="1"/>
    <col min="16" max="16" width="10.5703125" customWidth="1"/>
  </cols>
  <sheetData>
    <row r="2" spans="1:16" x14ac:dyDescent="0.25">
      <c r="A2" s="4" t="s">
        <v>206</v>
      </c>
    </row>
    <row r="3" spans="1:16" x14ac:dyDescent="0.25">
      <c r="A3" t="s">
        <v>230</v>
      </c>
    </row>
    <row r="4" spans="1:16" x14ac:dyDescent="0.25">
      <c r="A4" t="s">
        <v>250</v>
      </c>
    </row>
    <row r="5" spans="1:16" x14ac:dyDescent="0.25">
      <c r="A5" t="s">
        <v>228</v>
      </c>
    </row>
    <row r="6" spans="1:16" x14ac:dyDescent="0.25">
      <c r="A6" t="s">
        <v>249</v>
      </c>
    </row>
    <row r="7" spans="1:16" x14ac:dyDescent="0.25">
      <c r="A7" s="4" t="s">
        <v>417</v>
      </c>
      <c r="B7" s="4"/>
    </row>
    <row r="9" spans="1:16" x14ac:dyDescent="0.25">
      <c r="A9" s="4" t="s">
        <v>337</v>
      </c>
    </row>
    <row r="10" spans="1:16" ht="28.5" customHeight="1" x14ac:dyDescent="0.25">
      <c r="A10" s="77" t="s">
        <v>53</v>
      </c>
      <c r="B10" s="70"/>
      <c r="C10" s="70"/>
      <c r="D10" s="70"/>
      <c r="E10" s="70"/>
      <c r="F10" s="70"/>
      <c r="G10" s="70"/>
      <c r="H10" s="70"/>
      <c r="I10" s="160" t="s">
        <v>26</v>
      </c>
      <c r="J10" s="160"/>
      <c r="K10" s="160"/>
      <c r="L10" s="160"/>
      <c r="M10" s="161" t="s">
        <v>28</v>
      </c>
      <c r="N10" s="161"/>
      <c r="O10" s="161"/>
      <c r="P10" s="161"/>
    </row>
    <row r="11" spans="1:16" ht="75" x14ac:dyDescent="0.25">
      <c r="A11" s="30" t="s">
        <v>2</v>
      </c>
      <c r="B11" s="30" t="s">
        <v>23</v>
      </c>
      <c r="C11" s="30" t="s">
        <v>54</v>
      </c>
      <c r="D11" s="30" t="s">
        <v>24</v>
      </c>
      <c r="E11" s="30" t="s">
        <v>25</v>
      </c>
      <c r="F11" s="30" t="s">
        <v>50</v>
      </c>
      <c r="G11" s="30" t="s">
        <v>51</v>
      </c>
      <c r="H11" s="30" t="s">
        <v>52</v>
      </c>
      <c r="I11" s="18" t="s">
        <v>331</v>
      </c>
      <c r="J11" s="18" t="s">
        <v>357</v>
      </c>
      <c r="K11" s="31" t="s">
        <v>19</v>
      </c>
      <c r="L11" s="31" t="s">
        <v>27</v>
      </c>
      <c r="M11" s="18" t="s">
        <v>331</v>
      </c>
      <c r="N11" s="18" t="s">
        <v>357</v>
      </c>
      <c r="O11" s="31" t="s">
        <v>19</v>
      </c>
      <c r="P11" s="31" t="s">
        <v>27</v>
      </c>
    </row>
    <row r="12" spans="1:16" x14ac:dyDescent="0.25">
      <c r="A12" s="73" t="s">
        <v>0</v>
      </c>
      <c r="B12" s="73" t="s">
        <v>30</v>
      </c>
      <c r="C12" s="73" t="s">
        <v>12</v>
      </c>
      <c r="D12" s="61" t="s">
        <v>11</v>
      </c>
      <c r="E12" s="61" t="s">
        <v>12</v>
      </c>
      <c r="F12" s="61" t="s">
        <v>31</v>
      </c>
      <c r="G12" s="61" t="s">
        <v>32</v>
      </c>
      <c r="H12" s="61" t="s">
        <v>33</v>
      </c>
      <c r="I12" s="63">
        <v>937</v>
      </c>
      <c r="J12" s="63">
        <v>1011</v>
      </c>
      <c r="K12" s="63">
        <f>J12-I12</f>
        <v>74</v>
      </c>
      <c r="L12" s="110">
        <f>K12/I12</f>
        <v>7.8975453575240134E-2</v>
      </c>
      <c r="M12" s="74">
        <v>1330279</v>
      </c>
      <c r="N12" s="74">
        <v>1541368</v>
      </c>
      <c r="O12" s="74">
        <f t="shared" ref="O12:O31" si="0">N12-M12</f>
        <v>211089</v>
      </c>
      <c r="P12" s="110">
        <f>O12/M12</f>
        <v>0.15868024677530052</v>
      </c>
    </row>
    <row r="13" spans="1:16" x14ac:dyDescent="0.25">
      <c r="A13" s="47" t="s">
        <v>0</v>
      </c>
      <c r="B13" s="47" t="s">
        <v>34</v>
      </c>
      <c r="C13" s="47" t="s">
        <v>14</v>
      </c>
      <c r="D13" t="s">
        <v>13</v>
      </c>
      <c r="E13" t="s">
        <v>14</v>
      </c>
      <c r="F13" t="s">
        <v>31</v>
      </c>
      <c r="G13" t="s">
        <v>32</v>
      </c>
      <c r="H13" t="s">
        <v>33</v>
      </c>
      <c r="I13" s="1">
        <v>3</v>
      </c>
      <c r="J13" s="1">
        <v>1</v>
      </c>
      <c r="K13" s="1">
        <f t="shared" ref="K13:K36" si="1">J13-I13</f>
        <v>-2</v>
      </c>
      <c r="L13" s="129">
        <f t="shared" ref="L13:L36" si="2">K13/I13</f>
        <v>-0.66666666666666663</v>
      </c>
      <c r="M13" s="5">
        <v>4428</v>
      </c>
      <c r="N13" s="5">
        <v>1094</v>
      </c>
      <c r="O13" s="5">
        <f t="shared" si="0"/>
        <v>-3334</v>
      </c>
      <c r="P13" s="129">
        <f t="shared" ref="P13:P36" si="3">O13/M13</f>
        <v>-0.75293586269196022</v>
      </c>
    </row>
    <row r="14" spans="1:16" x14ac:dyDescent="0.25">
      <c r="A14" s="73" t="s">
        <v>0</v>
      </c>
      <c r="B14" s="73" t="s">
        <v>35</v>
      </c>
      <c r="C14" s="73" t="s">
        <v>17</v>
      </c>
      <c r="D14" s="61" t="s">
        <v>16</v>
      </c>
      <c r="E14" s="61" t="s">
        <v>17</v>
      </c>
      <c r="F14" s="61" t="s">
        <v>31</v>
      </c>
      <c r="G14" s="61" t="s">
        <v>32</v>
      </c>
      <c r="H14" s="61" t="s">
        <v>33</v>
      </c>
      <c r="I14" s="63">
        <v>438</v>
      </c>
      <c r="J14" s="63">
        <v>451</v>
      </c>
      <c r="K14" s="63">
        <f t="shared" si="1"/>
        <v>13</v>
      </c>
      <c r="L14" s="110">
        <f t="shared" si="2"/>
        <v>2.9680365296803651E-2</v>
      </c>
      <c r="M14" s="74">
        <v>378200</v>
      </c>
      <c r="N14" s="74">
        <v>415248</v>
      </c>
      <c r="O14" s="74">
        <f t="shared" si="0"/>
        <v>37048</v>
      </c>
      <c r="P14" s="110">
        <f t="shared" si="3"/>
        <v>9.7958751983077741E-2</v>
      </c>
    </row>
    <row r="15" spans="1:16" x14ac:dyDescent="0.25">
      <c r="A15" s="47" t="s">
        <v>0</v>
      </c>
      <c r="B15" s="47" t="s">
        <v>45</v>
      </c>
      <c r="C15" s="47" t="s">
        <v>18</v>
      </c>
      <c r="D15" t="s">
        <v>231</v>
      </c>
      <c r="E15" t="s">
        <v>232</v>
      </c>
      <c r="F15" t="s">
        <v>31</v>
      </c>
      <c r="G15" t="s">
        <v>32</v>
      </c>
      <c r="H15" t="s">
        <v>33</v>
      </c>
      <c r="I15" s="1">
        <v>2</v>
      </c>
      <c r="J15" s="1">
        <v>5</v>
      </c>
      <c r="K15" s="1">
        <f t="shared" si="1"/>
        <v>3</v>
      </c>
      <c r="L15" s="129">
        <f t="shared" si="2"/>
        <v>1.5</v>
      </c>
      <c r="M15" s="5">
        <v>1200</v>
      </c>
      <c r="N15" s="5">
        <v>6400</v>
      </c>
      <c r="O15" s="5">
        <f t="shared" si="0"/>
        <v>5200</v>
      </c>
      <c r="P15" s="129">
        <f t="shared" si="3"/>
        <v>4.333333333333333</v>
      </c>
    </row>
    <row r="16" spans="1:16" x14ac:dyDescent="0.25">
      <c r="A16" s="73" t="s">
        <v>0</v>
      </c>
      <c r="B16" s="73" t="s">
        <v>36</v>
      </c>
      <c r="C16" s="73" t="s">
        <v>15</v>
      </c>
      <c r="D16" s="61" t="s">
        <v>248</v>
      </c>
      <c r="E16" s="61" t="s">
        <v>15</v>
      </c>
      <c r="F16" s="61" t="s">
        <v>31</v>
      </c>
      <c r="G16" s="61" t="s">
        <v>32</v>
      </c>
      <c r="H16" s="61" t="s">
        <v>37</v>
      </c>
      <c r="I16" s="63">
        <v>13</v>
      </c>
      <c r="J16" s="63">
        <v>12</v>
      </c>
      <c r="K16" s="63">
        <f t="shared" si="1"/>
        <v>-1</v>
      </c>
      <c r="L16" s="110">
        <f t="shared" si="2"/>
        <v>-7.6923076923076927E-2</v>
      </c>
      <c r="M16" s="74">
        <v>58667</v>
      </c>
      <c r="N16" s="74">
        <v>49499</v>
      </c>
      <c r="O16" s="74">
        <f t="shared" si="0"/>
        <v>-9168</v>
      </c>
      <c r="P16" s="110">
        <f t="shared" si="3"/>
        <v>-0.15627183936454905</v>
      </c>
    </row>
    <row r="17" spans="1:16" x14ac:dyDescent="0.25">
      <c r="A17" s="115" t="s">
        <v>0</v>
      </c>
      <c r="B17" s="115" t="s">
        <v>211</v>
      </c>
      <c r="C17" s="115" t="s">
        <v>212</v>
      </c>
      <c r="D17" s="106" t="s">
        <v>207</v>
      </c>
      <c r="E17" s="106" t="s">
        <v>209</v>
      </c>
      <c r="F17" s="106" t="s">
        <v>31</v>
      </c>
      <c r="G17" s="106" t="s">
        <v>32</v>
      </c>
      <c r="H17" s="106" t="s">
        <v>33</v>
      </c>
      <c r="I17" s="80">
        <v>668</v>
      </c>
      <c r="J17" s="80">
        <v>841</v>
      </c>
      <c r="K17" s="80">
        <f t="shared" si="1"/>
        <v>173</v>
      </c>
      <c r="L17" s="123">
        <f t="shared" si="2"/>
        <v>0.25898203592814373</v>
      </c>
      <c r="M17" s="5">
        <v>1366190</v>
      </c>
      <c r="N17" s="5">
        <v>3393262</v>
      </c>
      <c r="O17" s="5">
        <f t="shared" si="0"/>
        <v>2027072</v>
      </c>
      <c r="P17" s="129">
        <f t="shared" si="3"/>
        <v>1.4837409145140865</v>
      </c>
    </row>
    <row r="18" spans="1:16" x14ac:dyDescent="0.25">
      <c r="A18" s="73" t="s">
        <v>0</v>
      </c>
      <c r="B18" s="73" t="s">
        <v>281</v>
      </c>
      <c r="C18" s="73" t="s">
        <v>282</v>
      </c>
      <c r="D18" s="61" t="s">
        <v>283</v>
      </c>
      <c r="E18" s="61" t="s">
        <v>284</v>
      </c>
      <c r="F18" s="61" t="s">
        <v>31</v>
      </c>
      <c r="G18" s="61" t="s">
        <v>32</v>
      </c>
      <c r="H18" s="61" t="s">
        <v>33</v>
      </c>
      <c r="I18" s="63">
        <v>0</v>
      </c>
      <c r="J18" s="63">
        <v>2</v>
      </c>
      <c r="K18" s="63">
        <f t="shared" si="1"/>
        <v>2</v>
      </c>
      <c r="L18" s="145" t="s">
        <v>338</v>
      </c>
      <c r="M18" s="74">
        <v>0</v>
      </c>
      <c r="N18" s="74">
        <v>1627</v>
      </c>
      <c r="O18" s="74">
        <f t="shared" si="0"/>
        <v>1627</v>
      </c>
      <c r="P18" s="145" t="s">
        <v>338</v>
      </c>
    </row>
    <row r="19" spans="1:16" x14ac:dyDescent="0.25">
      <c r="A19" s="115" t="s">
        <v>0</v>
      </c>
      <c r="B19" s="115" t="s">
        <v>281</v>
      </c>
      <c r="C19" s="115" t="s">
        <v>282</v>
      </c>
      <c r="D19" s="106" t="s">
        <v>340</v>
      </c>
      <c r="E19" s="106" t="s">
        <v>341</v>
      </c>
      <c r="F19" s="106" t="s">
        <v>31</v>
      </c>
      <c r="G19" s="106" t="s">
        <v>32</v>
      </c>
      <c r="H19" s="106" t="s">
        <v>33</v>
      </c>
      <c r="I19" s="80">
        <v>684</v>
      </c>
      <c r="J19" s="80">
        <v>19</v>
      </c>
      <c r="K19" s="80">
        <f t="shared" si="1"/>
        <v>-665</v>
      </c>
      <c r="L19" s="123">
        <f t="shared" si="2"/>
        <v>-0.97222222222222221</v>
      </c>
      <c r="M19" s="5">
        <v>829442</v>
      </c>
      <c r="N19" s="5">
        <v>24147</v>
      </c>
      <c r="O19" s="5">
        <f t="shared" si="0"/>
        <v>-805295</v>
      </c>
      <c r="P19" s="129">
        <f t="shared" si="3"/>
        <v>-0.97088765700314184</v>
      </c>
    </row>
    <row r="20" spans="1:16" x14ac:dyDescent="0.25">
      <c r="A20" s="73" t="s">
        <v>0</v>
      </c>
      <c r="B20" s="73" t="s">
        <v>285</v>
      </c>
      <c r="C20" s="73" t="s">
        <v>286</v>
      </c>
      <c r="D20" s="61" t="s">
        <v>233</v>
      </c>
      <c r="E20" s="61" t="s">
        <v>234</v>
      </c>
      <c r="F20" s="61" t="s">
        <v>31</v>
      </c>
      <c r="G20" s="61" t="s">
        <v>40</v>
      </c>
      <c r="H20" s="61" t="s">
        <v>33</v>
      </c>
      <c r="I20" s="63">
        <v>12</v>
      </c>
      <c r="J20" s="63">
        <v>15</v>
      </c>
      <c r="K20" s="63">
        <f t="shared" si="1"/>
        <v>3</v>
      </c>
      <c r="L20" s="110">
        <f t="shared" si="2"/>
        <v>0.25</v>
      </c>
      <c r="M20" s="74">
        <v>13500</v>
      </c>
      <c r="N20" s="74">
        <v>28100</v>
      </c>
      <c r="O20" s="74">
        <f t="shared" si="0"/>
        <v>14600</v>
      </c>
      <c r="P20" s="110">
        <f t="shared" si="3"/>
        <v>1.0814814814814815</v>
      </c>
    </row>
    <row r="21" spans="1:16" x14ac:dyDescent="0.25">
      <c r="A21" s="47" t="s">
        <v>0</v>
      </c>
      <c r="B21" s="47" t="s">
        <v>285</v>
      </c>
      <c r="C21" s="47" t="s">
        <v>286</v>
      </c>
      <c r="D21" t="s">
        <v>287</v>
      </c>
      <c r="E21" t="s">
        <v>288</v>
      </c>
      <c r="F21" t="s">
        <v>31</v>
      </c>
      <c r="G21" t="s">
        <v>40</v>
      </c>
      <c r="H21" t="s">
        <v>33</v>
      </c>
      <c r="I21" s="1">
        <v>0</v>
      </c>
      <c r="J21" s="1">
        <v>1</v>
      </c>
      <c r="K21" s="1">
        <f t="shared" si="1"/>
        <v>1</v>
      </c>
      <c r="L21" s="146" t="s">
        <v>338</v>
      </c>
      <c r="M21" s="5">
        <v>0</v>
      </c>
      <c r="N21" s="5">
        <v>750</v>
      </c>
      <c r="O21" s="5">
        <f t="shared" si="0"/>
        <v>750</v>
      </c>
      <c r="P21" s="146" t="s">
        <v>338</v>
      </c>
    </row>
    <row r="22" spans="1:16" x14ac:dyDescent="0.25">
      <c r="A22" s="73" t="s">
        <v>0</v>
      </c>
      <c r="B22" s="73" t="s">
        <v>285</v>
      </c>
      <c r="C22" s="73" t="s">
        <v>286</v>
      </c>
      <c r="D22" s="61" t="s">
        <v>289</v>
      </c>
      <c r="E22" s="61" t="s">
        <v>290</v>
      </c>
      <c r="F22" s="61" t="s">
        <v>31</v>
      </c>
      <c r="G22" s="61" t="s">
        <v>40</v>
      </c>
      <c r="H22" s="61" t="s">
        <v>33</v>
      </c>
      <c r="I22" s="63">
        <v>1</v>
      </c>
      <c r="J22" s="63">
        <v>43</v>
      </c>
      <c r="K22" s="63">
        <f t="shared" si="1"/>
        <v>42</v>
      </c>
      <c r="L22" s="110">
        <f t="shared" si="2"/>
        <v>42</v>
      </c>
      <c r="M22" s="74">
        <v>265</v>
      </c>
      <c r="N22" s="74">
        <v>94362</v>
      </c>
      <c r="O22" s="74">
        <f t="shared" si="0"/>
        <v>94097</v>
      </c>
      <c r="P22" s="110">
        <f t="shared" si="3"/>
        <v>355.08301886792452</v>
      </c>
    </row>
    <row r="23" spans="1:16" x14ac:dyDescent="0.25">
      <c r="A23" s="115" t="s">
        <v>0</v>
      </c>
      <c r="B23" s="115" t="s">
        <v>285</v>
      </c>
      <c r="C23" s="115" t="s">
        <v>286</v>
      </c>
      <c r="D23" s="106" t="s">
        <v>291</v>
      </c>
      <c r="E23" s="106" t="s">
        <v>292</v>
      </c>
      <c r="F23" s="106" t="s">
        <v>31</v>
      </c>
      <c r="G23" s="106" t="s">
        <v>40</v>
      </c>
      <c r="H23" s="106" t="s">
        <v>33</v>
      </c>
      <c r="I23" s="80">
        <v>796</v>
      </c>
      <c r="J23" s="80">
        <v>330</v>
      </c>
      <c r="K23" s="80">
        <f t="shared" si="1"/>
        <v>-466</v>
      </c>
      <c r="L23" s="123">
        <f t="shared" si="2"/>
        <v>-0.585427135678392</v>
      </c>
      <c r="M23" s="5">
        <v>1066525</v>
      </c>
      <c r="N23" s="5">
        <v>351928.84</v>
      </c>
      <c r="O23" s="5">
        <f t="shared" si="0"/>
        <v>-714596.15999999992</v>
      </c>
      <c r="P23" s="129">
        <f t="shared" si="3"/>
        <v>-0.6700228874147347</v>
      </c>
    </row>
    <row r="24" spans="1:16" x14ac:dyDescent="0.25">
      <c r="A24" s="115" t="s">
        <v>0</v>
      </c>
      <c r="B24" s="115" t="s">
        <v>285</v>
      </c>
      <c r="C24" s="115" t="s">
        <v>286</v>
      </c>
      <c r="D24" s="106" t="s">
        <v>342</v>
      </c>
      <c r="E24" s="106" t="s">
        <v>343</v>
      </c>
      <c r="F24" s="106" t="s">
        <v>31</v>
      </c>
      <c r="G24" s="106" t="s">
        <v>40</v>
      </c>
      <c r="H24" s="106" t="s">
        <v>33</v>
      </c>
      <c r="I24" s="80">
        <v>3213</v>
      </c>
      <c r="J24" s="80">
        <v>2892</v>
      </c>
      <c r="K24" s="80">
        <f t="shared" si="1"/>
        <v>-321</v>
      </c>
      <c r="L24" s="123">
        <f t="shared" si="2"/>
        <v>-9.990662931839403E-2</v>
      </c>
      <c r="M24" s="74">
        <v>4933426</v>
      </c>
      <c r="N24" s="74">
        <v>6173396.04</v>
      </c>
      <c r="O24" s="74">
        <f t="shared" si="0"/>
        <v>1239970.04</v>
      </c>
      <c r="P24" s="110">
        <f t="shared" si="3"/>
        <v>0.25134055725169485</v>
      </c>
    </row>
    <row r="25" spans="1:16" x14ac:dyDescent="0.25">
      <c r="A25" s="47" t="s">
        <v>0</v>
      </c>
      <c r="B25" s="47" t="s">
        <v>285</v>
      </c>
      <c r="C25" s="47" t="s">
        <v>286</v>
      </c>
      <c r="D25" t="s">
        <v>344</v>
      </c>
      <c r="E25" t="s">
        <v>345</v>
      </c>
      <c r="F25" t="s">
        <v>31</v>
      </c>
      <c r="G25" t="s">
        <v>40</v>
      </c>
      <c r="H25" t="s">
        <v>33</v>
      </c>
      <c r="I25" s="1">
        <v>82</v>
      </c>
      <c r="J25" s="1">
        <v>68</v>
      </c>
      <c r="K25" s="1">
        <f t="shared" si="1"/>
        <v>-14</v>
      </c>
      <c r="L25" s="129">
        <f t="shared" si="2"/>
        <v>-0.17073170731707318</v>
      </c>
      <c r="M25" s="5">
        <v>46878.05</v>
      </c>
      <c r="N25" s="5">
        <v>54096.54</v>
      </c>
      <c r="O25" s="5">
        <f t="shared" si="0"/>
        <v>7218.489999999998</v>
      </c>
      <c r="P25" s="129">
        <f t="shared" si="3"/>
        <v>0.15398443407948917</v>
      </c>
    </row>
    <row r="26" spans="1:16" x14ac:dyDescent="0.25">
      <c r="A26" s="130" t="s">
        <v>0</v>
      </c>
      <c r="B26" s="130" t="s">
        <v>285</v>
      </c>
      <c r="C26" s="130" t="s">
        <v>286</v>
      </c>
      <c r="D26" s="131" t="s">
        <v>364</v>
      </c>
      <c r="E26" s="131" t="s">
        <v>365</v>
      </c>
      <c r="F26" s="131" t="s">
        <v>31</v>
      </c>
      <c r="G26" s="131" t="s">
        <v>40</v>
      </c>
      <c r="H26" s="131"/>
      <c r="I26" s="132">
        <v>0</v>
      </c>
      <c r="J26" s="132">
        <v>1600</v>
      </c>
      <c r="K26" s="132">
        <f t="shared" si="1"/>
        <v>1600</v>
      </c>
      <c r="L26" s="148" t="s">
        <v>338</v>
      </c>
      <c r="M26" s="74">
        <v>0</v>
      </c>
      <c r="N26" s="74">
        <v>552185</v>
      </c>
      <c r="O26" s="74">
        <f t="shared" si="0"/>
        <v>552185</v>
      </c>
      <c r="P26" s="145" t="s">
        <v>338</v>
      </c>
    </row>
    <row r="27" spans="1:16" x14ac:dyDescent="0.25">
      <c r="A27" s="130" t="s">
        <v>0</v>
      </c>
      <c r="B27" s="130" t="s">
        <v>285</v>
      </c>
      <c r="C27" s="130" t="s">
        <v>286</v>
      </c>
      <c r="D27" s="131" t="s">
        <v>353</v>
      </c>
      <c r="E27" s="131" t="s">
        <v>354</v>
      </c>
      <c r="F27" s="131" t="s">
        <v>31</v>
      </c>
      <c r="G27" s="131" t="s">
        <v>40</v>
      </c>
      <c r="H27" s="131" t="s">
        <v>37</v>
      </c>
      <c r="I27" s="132">
        <v>2130</v>
      </c>
      <c r="J27" s="132">
        <v>2349</v>
      </c>
      <c r="K27" s="132">
        <f t="shared" si="1"/>
        <v>219</v>
      </c>
      <c r="L27" s="149">
        <f t="shared" si="2"/>
        <v>0.10281690140845071</v>
      </c>
      <c r="M27" s="5">
        <v>514446.7</v>
      </c>
      <c r="N27" s="5">
        <v>825162.92</v>
      </c>
      <c r="O27" s="5">
        <f t="shared" si="0"/>
        <v>310716.22000000003</v>
      </c>
      <c r="P27" s="129">
        <f t="shared" si="3"/>
        <v>0.60398136483332487</v>
      </c>
    </row>
    <row r="28" spans="1:16" x14ac:dyDescent="0.25">
      <c r="A28" s="127" t="s">
        <v>0</v>
      </c>
      <c r="B28" s="127" t="s">
        <v>38</v>
      </c>
      <c r="C28" s="127" t="s">
        <v>39</v>
      </c>
      <c r="D28" s="128" t="s">
        <v>7</v>
      </c>
      <c r="E28" s="128" t="s">
        <v>8</v>
      </c>
      <c r="F28" s="128" t="s">
        <v>31</v>
      </c>
      <c r="G28" s="128" t="s">
        <v>40</v>
      </c>
      <c r="H28" s="128" t="s">
        <v>33</v>
      </c>
      <c r="I28" s="114">
        <v>3446</v>
      </c>
      <c r="J28" s="114">
        <v>3475</v>
      </c>
      <c r="K28" s="114">
        <f t="shared" si="1"/>
        <v>29</v>
      </c>
      <c r="L28" s="150">
        <f t="shared" si="2"/>
        <v>8.4155542658154378E-3</v>
      </c>
      <c r="M28" s="74">
        <v>13078324.029999999</v>
      </c>
      <c r="N28" s="74">
        <v>13813666.109999999</v>
      </c>
      <c r="O28" s="74">
        <f t="shared" si="0"/>
        <v>735342.08000000007</v>
      </c>
      <c r="P28" s="110">
        <f t="shared" si="3"/>
        <v>5.6226017822560412E-2</v>
      </c>
    </row>
    <row r="29" spans="1:16" x14ac:dyDescent="0.25">
      <c r="A29" s="115" t="s">
        <v>0</v>
      </c>
      <c r="B29" s="115" t="s">
        <v>41</v>
      </c>
      <c r="C29" s="115" t="s">
        <v>42</v>
      </c>
      <c r="D29" s="106" t="s">
        <v>9</v>
      </c>
      <c r="E29" s="106" t="s">
        <v>10</v>
      </c>
      <c r="F29" s="106" t="s">
        <v>31</v>
      </c>
      <c r="G29" s="106" t="s">
        <v>40</v>
      </c>
      <c r="H29" s="106" t="s">
        <v>33</v>
      </c>
      <c r="I29" s="80">
        <v>646</v>
      </c>
      <c r="J29" s="80">
        <v>1237</v>
      </c>
      <c r="K29" s="80">
        <f t="shared" si="1"/>
        <v>591</v>
      </c>
      <c r="L29" s="123">
        <f t="shared" si="2"/>
        <v>0.9148606811145511</v>
      </c>
      <c r="M29" s="5">
        <v>472088.75</v>
      </c>
      <c r="N29" s="5">
        <v>498006</v>
      </c>
      <c r="O29" s="5">
        <f t="shared" si="0"/>
        <v>25917.25</v>
      </c>
      <c r="P29" s="129">
        <f t="shared" si="3"/>
        <v>5.4899105305940887E-2</v>
      </c>
    </row>
    <row r="30" spans="1:16" x14ac:dyDescent="0.25">
      <c r="A30" s="73" t="s">
        <v>0</v>
      </c>
      <c r="B30" s="73" t="s">
        <v>46</v>
      </c>
      <c r="C30" s="73" t="s">
        <v>235</v>
      </c>
      <c r="D30" s="61" t="s">
        <v>339</v>
      </c>
      <c r="E30" s="61" t="s">
        <v>100</v>
      </c>
      <c r="F30" s="61" t="s">
        <v>31</v>
      </c>
      <c r="G30" s="61" t="s">
        <v>160</v>
      </c>
      <c r="H30" s="61" t="s">
        <v>37</v>
      </c>
      <c r="I30" s="63">
        <v>59</v>
      </c>
      <c r="J30" s="63">
        <v>0</v>
      </c>
      <c r="K30" s="63">
        <f t="shared" si="1"/>
        <v>-59</v>
      </c>
      <c r="L30" s="110">
        <f t="shared" si="2"/>
        <v>-1</v>
      </c>
      <c r="M30" s="74">
        <v>9701.1299999999992</v>
      </c>
      <c r="N30" s="74">
        <v>0</v>
      </c>
      <c r="O30" s="74">
        <f t="shared" si="0"/>
        <v>-9701.1299999999992</v>
      </c>
      <c r="P30" s="110">
        <f t="shared" si="3"/>
        <v>-1</v>
      </c>
    </row>
    <row r="31" spans="1:16" x14ac:dyDescent="0.25">
      <c r="A31" s="47" t="s">
        <v>0</v>
      </c>
      <c r="B31" s="47" t="s">
        <v>46</v>
      </c>
      <c r="C31" s="47" t="s">
        <v>235</v>
      </c>
      <c r="D31" t="s">
        <v>366</v>
      </c>
      <c r="E31" t="s">
        <v>367</v>
      </c>
      <c r="F31" t="s">
        <v>31</v>
      </c>
      <c r="G31" t="s">
        <v>78</v>
      </c>
      <c r="H31" t="s">
        <v>33</v>
      </c>
      <c r="I31" s="1">
        <v>0</v>
      </c>
      <c r="J31" s="1">
        <v>56</v>
      </c>
      <c r="K31" s="1">
        <f t="shared" si="1"/>
        <v>56</v>
      </c>
      <c r="L31" s="146" t="s">
        <v>338</v>
      </c>
      <c r="M31" s="5">
        <v>0</v>
      </c>
      <c r="N31" s="5">
        <v>48900</v>
      </c>
      <c r="O31" s="5">
        <f t="shared" si="0"/>
        <v>48900</v>
      </c>
      <c r="P31" s="146" t="s">
        <v>338</v>
      </c>
    </row>
    <row r="32" spans="1:16" x14ac:dyDescent="0.25">
      <c r="A32" s="73" t="s">
        <v>0</v>
      </c>
      <c r="B32" s="73" t="s">
        <v>43</v>
      </c>
      <c r="C32" s="73" t="s">
        <v>44</v>
      </c>
      <c r="D32" s="61" t="s">
        <v>293</v>
      </c>
      <c r="E32" s="61" t="s">
        <v>201</v>
      </c>
      <c r="F32" s="61" t="s">
        <v>31</v>
      </c>
      <c r="G32" s="61" t="s">
        <v>48</v>
      </c>
      <c r="H32" s="61" t="s">
        <v>33</v>
      </c>
      <c r="I32" s="63">
        <v>26</v>
      </c>
      <c r="J32" s="63">
        <v>36</v>
      </c>
      <c r="K32" s="63">
        <f t="shared" si="1"/>
        <v>10</v>
      </c>
      <c r="L32" s="110">
        <f t="shared" si="2"/>
        <v>0.38461538461538464</v>
      </c>
      <c r="M32" s="74">
        <v>78963.3</v>
      </c>
      <c r="N32" s="74">
        <v>96964.86</v>
      </c>
      <c r="O32" s="74">
        <f t="shared" ref="O32" si="4">N32-M32</f>
        <v>18001.559999999998</v>
      </c>
      <c r="P32" s="110">
        <f t="shared" si="3"/>
        <v>0.2279737548962619</v>
      </c>
    </row>
    <row r="33" spans="1:16" x14ac:dyDescent="0.25">
      <c r="A33" s="47" t="s">
        <v>0</v>
      </c>
      <c r="B33" s="47" t="s">
        <v>43</v>
      </c>
      <c r="C33" s="47" t="s">
        <v>44</v>
      </c>
      <c r="D33" t="s">
        <v>5</v>
      </c>
      <c r="E33" t="s">
        <v>6</v>
      </c>
      <c r="F33" t="s">
        <v>31</v>
      </c>
      <c r="G33" t="s">
        <v>40</v>
      </c>
      <c r="H33" t="s">
        <v>33</v>
      </c>
      <c r="I33" s="1">
        <v>7</v>
      </c>
      <c r="J33" s="1">
        <v>10</v>
      </c>
      <c r="K33" s="1">
        <f t="shared" si="1"/>
        <v>3</v>
      </c>
      <c r="L33" s="129">
        <f t="shared" si="2"/>
        <v>0.42857142857142855</v>
      </c>
      <c r="M33" s="5">
        <v>4528.21</v>
      </c>
      <c r="N33" s="5">
        <v>31002.6</v>
      </c>
      <c r="O33" s="5">
        <f t="shared" ref="O33" si="5">N33-M33</f>
        <v>26474.39</v>
      </c>
      <c r="P33" s="129">
        <f t="shared" si="3"/>
        <v>5.8465464278379313</v>
      </c>
    </row>
    <row r="34" spans="1:16" x14ac:dyDescent="0.25">
      <c r="A34" s="130" t="s">
        <v>0</v>
      </c>
      <c r="B34" s="130" t="s">
        <v>213</v>
      </c>
      <c r="C34" s="130" t="s">
        <v>236</v>
      </c>
      <c r="D34" s="131" t="s">
        <v>226</v>
      </c>
      <c r="E34" s="131" t="s">
        <v>227</v>
      </c>
      <c r="F34" s="131" t="s">
        <v>31</v>
      </c>
      <c r="G34" s="131" t="s">
        <v>32</v>
      </c>
      <c r="H34" s="131" t="s">
        <v>37</v>
      </c>
      <c r="I34" s="132">
        <v>1320</v>
      </c>
      <c r="J34" s="132">
        <v>0</v>
      </c>
      <c r="K34" s="132">
        <f t="shared" si="1"/>
        <v>-1320</v>
      </c>
      <c r="L34" s="149">
        <f t="shared" si="2"/>
        <v>-1</v>
      </c>
      <c r="M34" s="72">
        <v>212705.01</v>
      </c>
      <c r="N34" s="72">
        <v>0</v>
      </c>
      <c r="O34" s="72">
        <f t="shared" ref="O34:O36" si="6">N34-M34</f>
        <v>-212705.01</v>
      </c>
      <c r="P34" s="111">
        <f t="shared" si="3"/>
        <v>-1</v>
      </c>
    </row>
    <row r="35" spans="1:16" x14ac:dyDescent="0.25">
      <c r="A35" s="47" t="s">
        <v>0</v>
      </c>
      <c r="B35" s="47" t="s">
        <v>213</v>
      </c>
      <c r="C35" s="47" t="s">
        <v>236</v>
      </c>
      <c r="D35" t="s">
        <v>208</v>
      </c>
      <c r="E35" t="s">
        <v>210</v>
      </c>
      <c r="F35" t="s">
        <v>31</v>
      </c>
      <c r="G35" t="s">
        <v>32</v>
      </c>
      <c r="H35" t="s">
        <v>37</v>
      </c>
      <c r="I35" s="1">
        <v>1</v>
      </c>
      <c r="J35" s="1">
        <v>0</v>
      </c>
      <c r="K35" s="1">
        <f t="shared" si="1"/>
        <v>-1</v>
      </c>
      <c r="L35" s="129">
        <f t="shared" si="2"/>
        <v>-1</v>
      </c>
      <c r="M35" s="5">
        <v>427.75</v>
      </c>
      <c r="N35" s="5">
        <v>0</v>
      </c>
      <c r="O35" s="1">
        <f t="shared" si="6"/>
        <v>-427.75</v>
      </c>
      <c r="P35" s="129">
        <f t="shared" si="3"/>
        <v>-1</v>
      </c>
    </row>
    <row r="36" spans="1:16" x14ac:dyDescent="0.25">
      <c r="A36" s="75" t="s">
        <v>29</v>
      </c>
      <c r="B36" s="4"/>
      <c r="C36" s="4"/>
      <c r="D36" s="4"/>
      <c r="E36" s="4"/>
      <c r="F36" s="4"/>
      <c r="G36" s="4"/>
      <c r="H36" s="4"/>
      <c r="I36" s="55">
        <v>6014</v>
      </c>
      <c r="J36" s="55">
        <v>6025</v>
      </c>
      <c r="K36" s="55">
        <f t="shared" si="1"/>
        <v>11</v>
      </c>
      <c r="L36" s="147">
        <f t="shared" si="2"/>
        <v>1.8290655138011307E-3</v>
      </c>
      <c r="M36" s="76">
        <f>SUM(M12:M35)</f>
        <v>24400184.930000003</v>
      </c>
      <c r="N36" s="76">
        <f>SUM(N12:N35)</f>
        <v>28001165.909999996</v>
      </c>
      <c r="O36" s="55">
        <f t="shared" si="6"/>
        <v>3600980.979999993</v>
      </c>
      <c r="P36" s="147">
        <f t="shared" si="3"/>
        <v>0.14758006918105732</v>
      </c>
    </row>
    <row r="37" spans="1:16" x14ac:dyDescent="0.25">
      <c r="A37" s="75"/>
      <c r="B37" s="4"/>
      <c r="C37" s="4"/>
      <c r="D37" s="4"/>
      <c r="E37" s="4"/>
      <c r="F37" s="4"/>
      <c r="G37" s="4"/>
      <c r="H37" s="4"/>
      <c r="I37" s="55"/>
      <c r="J37" s="55"/>
      <c r="K37" s="55"/>
      <c r="L37" s="79"/>
      <c r="M37" s="76"/>
      <c r="N37" s="76"/>
      <c r="O37" s="76"/>
      <c r="P37" s="79"/>
    </row>
    <row r="38" spans="1:16" x14ac:dyDescent="0.25">
      <c r="A38" s="47"/>
      <c r="B38" s="47"/>
      <c r="C38" s="47"/>
      <c r="D38" s="47"/>
      <c r="E38" s="47"/>
      <c r="F38" s="47"/>
      <c r="G38" s="47"/>
      <c r="H38" s="47"/>
    </row>
    <row r="39" spans="1:16" x14ac:dyDescent="0.25">
      <c r="A39" s="47"/>
      <c r="B39" s="47"/>
      <c r="C39" s="47"/>
      <c r="D39" s="47"/>
      <c r="E39" s="47"/>
      <c r="F39" s="47"/>
      <c r="G39" s="47"/>
      <c r="H39" s="47"/>
    </row>
    <row r="40" spans="1:16" x14ac:dyDescent="0.25">
      <c r="A40" s="47"/>
      <c r="B40" s="47"/>
      <c r="C40" s="47"/>
      <c r="D40" s="47"/>
      <c r="E40" s="47"/>
      <c r="F40" s="47"/>
      <c r="G40" s="142"/>
      <c r="H40" s="142"/>
      <c r="I40" s="143"/>
    </row>
    <row r="41" spans="1:16" x14ac:dyDescent="0.25">
      <c r="A41" s="47"/>
      <c r="B41" s="47"/>
      <c r="C41" s="47"/>
      <c r="D41" s="47"/>
      <c r="E41" s="47"/>
      <c r="F41" s="47"/>
      <c r="G41" s="47"/>
      <c r="H41" s="47"/>
    </row>
    <row r="42" spans="1:16" x14ac:dyDescent="0.25">
      <c r="A42" s="47"/>
      <c r="B42" s="47"/>
      <c r="C42" s="47"/>
      <c r="D42" s="47"/>
      <c r="E42" s="47"/>
      <c r="F42" s="47"/>
      <c r="G42" s="47"/>
      <c r="H42" s="47"/>
    </row>
    <row r="43" spans="1:16" x14ac:dyDescent="0.25">
      <c r="A43" s="47"/>
      <c r="B43" s="47"/>
      <c r="C43" s="47"/>
      <c r="D43" s="47"/>
      <c r="E43" s="47"/>
      <c r="F43" s="47"/>
      <c r="G43" s="47"/>
      <c r="H43" s="47"/>
    </row>
    <row r="44" spans="1:16" x14ac:dyDescent="0.25">
      <c r="A44" s="47"/>
      <c r="B44" s="47"/>
      <c r="C44" s="47"/>
      <c r="D44" s="47"/>
      <c r="E44" s="47"/>
      <c r="F44" s="47"/>
      <c r="G44" s="47"/>
      <c r="H44" s="47"/>
    </row>
  </sheetData>
  <mergeCells count="2">
    <mergeCell ref="I10:L10"/>
    <mergeCell ref="M10:P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Q91"/>
  <sheetViews>
    <sheetView workbookViewId="0">
      <selection activeCell="A19" sqref="A19:XFD19"/>
    </sheetView>
  </sheetViews>
  <sheetFormatPr defaultColWidth="15.85546875" defaultRowHeight="15" x14ac:dyDescent="0.25"/>
  <cols>
    <col min="1" max="1" width="15.85546875" style="23"/>
    <col min="2" max="2" width="7.5703125" style="23" customWidth="1"/>
    <col min="3" max="3" width="45.7109375" style="23" bestFit="1" customWidth="1"/>
    <col min="4" max="4" width="11.28515625" style="22" customWidth="1"/>
    <col min="5" max="5" width="15.85546875" style="43"/>
    <col min="6" max="7" width="12.28515625" style="23" customWidth="1"/>
    <col min="8" max="8" width="12.42578125" style="23" customWidth="1"/>
    <col min="9" max="16384" width="15.85546875" style="23"/>
  </cols>
  <sheetData>
    <row r="2" spans="1:16" customFormat="1" x14ac:dyDescent="0.25">
      <c r="A2" s="4" t="s">
        <v>206</v>
      </c>
    </row>
    <row r="3" spans="1:16" customFormat="1" x14ac:dyDescent="0.25">
      <c r="A3" t="s">
        <v>230</v>
      </c>
    </row>
    <row r="4" spans="1:16" customFormat="1" x14ac:dyDescent="0.25">
      <c r="A4" t="s">
        <v>250</v>
      </c>
    </row>
    <row r="5" spans="1:16" customFormat="1" x14ac:dyDescent="0.25">
      <c r="A5" t="s">
        <v>228</v>
      </c>
    </row>
    <row r="6" spans="1:16" customFormat="1" x14ac:dyDescent="0.25">
      <c r="A6" t="s">
        <v>249</v>
      </c>
    </row>
    <row r="7" spans="1:16" customFormat="1" x14ac:dyDescent="0.25">
      <c r="A7" s="4" t="s">
        <v>417</v>
      </c>
      <c r="B7" s="4"/>
    </row>
    <row r="8" spans="1:16" customFormat="1" x14ac:dyDescent="0.25">
      <c r="A8" s="4"/>
      <c r="B8" s="4"/>
    </row>
    <row r="9" spans="1:16" customFormat="1" x14ac:dyDescent="0.25">
      <c r="A9" s="4" t="s">
        <v>337</v>
      </c>
    </row>
    <row r="10" spans="1:16" customFormat="1" x14ac:dyDescent="0.25">
      <c r="A10" s="77" t="s">
        <v>55</v>
      </c>
      <c r="B10" s="70"/>
      <c r="C10" s="70"/>
      <c r="D10" s="70"/>
      <c r="E10" s="70"/>
      <c r="F10" s="70"/>
      <c r="G10" s="70"/>
      <c r="H10" s="70"/>
      <c r="I10" s="160" t="s">
        <v>26</v>
      </c>
      <c r="J10" s="160"/>
      <c r="K10" s="160"/>
      <c r="L10" s="160"/>
      <c r="M10" s="161" t="s">
        <v>28</v>
      </c>
      <c r="N10" s="161"/>
      <c r="O10" s="161"/>
      <c r="P10" s="161"/>
    </row>
    <row r="11" spans="1:16" customFormat="1" ht="60" x14ac:dyDescent="0.25">
      <c r="A11" s="30" t="s">
        <v>2</v>
      </c>
      <c r="B11" s="30" t="s">
        <v>23</v>
      </c>
      <c r="C11" s="30" t="s">
        <v>54</v>
      </c>
      <c r="D11" s="30" t="s">
        <v>24</v>
      </c>
      <c r="E11" s="30" t="s">
        <v>25</v>
      </c>
      <c r="F11" s="30" t="s">
        <v>50</v>
      </c>
      <c r="G11" s="30" t="s">
        <v>51</v>
      </c>
      <c r="H11" s="30" t="s">
        <v>52</v>
      </c>
      <c r="I11" s="18" t="s">
        <v>331</v>
      </c>
      <c r="J11" s="18" t="s">
        <v>357</v>
      </c>
      <c r="K11" s="31" t="s">
        <v>19</v>
      </c>
      <c r="L11" s="31" t="s">
        <v>27</v>
      </c>
      <c r="M11" s="18" t="s">
        <v>331</v>
      </c>
      <c r="N11" s="18" t="s">
        <v>357</v>
      </c>
      <c r="O11" s="31" t="s">
        <v>19</v>
      </c>
      <c r="P11" s="31" t="s">
        <v>27</v>
      </c>
    </row>
    <row r="12" spans="1:16" x14ac:dyDescent="0.25">
      <c r="A12" s="82" t="s">
        <v>0</v>
      </c>
      <c r="B12" s="82" t="s">
        <v>61</v>
      </c>
      <c r="C12" s="82" t="s">
        <v>62</v>
      </c>
      <c r="D12" s="83" t="s">
        <v>63</v>
      </c>
      <c r="E12" s="84" t="s">
        <v>64</v>
      </c>
      <c r="F12" s="85" t="s">
        <v>60</v>
      </c>
      <c r="G12" s="82" t="s">
        <v>48</v>
      </c>
      <c r="H12" s="85" t="s">
        <v>33</v>
      </c>
      <c r="I12" s="86">
        <v>9</v>
      </c>
      <c r="J12" s="86">
        <v>7</v>
      </c>
      <c r="K12" s="86">
        <f>J12-I12</f>
        <v>-2</v>
      </c>
      <c r="L12" s="87">
        <f>K12/I12</f>
        <v>-0.22222222222222221</v>
      </c>
      <c r="M12" s="88">
        <v>95446</v>
      </c>
      <c r="N12" s="88">
        <v>102363</v>
      </c>
      <c r="O12" s="88">
        <f t="shared" ref="O12:O14" si="0">N12-M12</f>
        <v>6917</v>
      </c>
      <c r="P12" s="87">
        <f t="shared" ref="P12:P14" si="1">O12/M12</f>
        <v>7.2470297340904807E-2</v>
      </c>
    </row>
    <row r="13" spans="1:16" x14ac:dyDescent="0.25">
      <c r="A13" s="44" t="s">
        <v>0</v>
      </c>
      <c r="B13" s="44" t="s">
        <v>69</v>
      </c>
      <c r="C13" s="44" t="s">
        <v>70</v>
      </c>
      <c r="D13" s="22" t="s">
        <v>71</v>
      </c>
      <c r="E13" s="38" t="s">
        <v>72</v>
      </c>
      <c r="F13" s="23" t="s">
        <v>60</v>
      </c>
      <c r="G13" s="44" t="s">
        <v>40</v>
      </c>
      <c r="H13" s="23" t="s">
        <v>33</v>
      </c>
      <c r="I13" s="45">
        <v>357</v>
      </c>
      <c r="J13" s="45">
        <v>461</v>
      </c>
      <c r="K13" s="45">
        <f t="shared" ref="K13:K16" si="2">J13-I13</f>
        <v>104</v>
      </c>
      <c r="L13" s="81">
        <f t="shared" ref="L13:L16" si="3">K13/I13</f>
        <v>0.29131652661064428</v>
      </c>
      <c r="M13" s="27">
        <v>1023363</v>
      </c>
      <c r="N13" s="27">
        <v>1239265</v>
      </c>
      <c r="O13" s="27">
        <f t="shared" si="0"/>
        <v>215902</v>
      </c>
      <c r="P13" s="81">
        <f t="shared" si="1"/>
        <v>0.21097303693801711</v>
      </c>
    </row>
    <row r="14" spans="1:16" x14ac:dyDescent="0.25">
      <c r="A14" s="82" t="s">
        <v>0</v>
      </c>
      <c r="B14" s="82" t="s">
        <v>56</v>
      </c>
      <c r="C14" s="82" t="s">
        <v>57</v>
      </c>
      <c r="D14" s="83" t="s">
        <v>58</v>
      </c>
      <c r="E14" s="84" t="s">
        <v>59</v>
      </c>
      <c r="F14" s="85" t="s">
        <v>60</v>
      </c>
      <c r="G14" s="82" t="s">
        <v>40</v>
      </c>
      <c r="H14" s="85" t="s">
        <v>33</v>
      </c>
      <c r="I14" s="86">
        <v>309</v>
      </c>
      <c r="J14" s="86">
        <v>387</v>
      </c>
      <c r="K14" s="86">
        <f t="shared" si="2"/>
        <v>78</v>
      </c>
      <c r="L14" s="87">
        <f t="shared" si="3"/>
        <v>0.25242718446601942</v>
      </c>
      <c r="M14" s="88">
        <v>1136395</v>
      </c>
      <c r="N14" s="88">
        <v>1371721</v>
      </c>
      <c r="O14" s="88">
        <f t="shared" si="0"/>
        <v>235326</v>
      </c>
      <c r="P14" s="87">
        <f t="shared" si="1"/>
        <v>0.20708116455985814</v>
      </c>
    </row>
    <row r="15" spans="1:16" x14ac:dyDescent="0.25">
      <c r="A15" s="25" t="s">
        <v>0</v>
      </c>
      <c r="B15" s="25" t="s">
        <v>65</v>
      </c>
      <c r="C15" s="25" t="s">
        <v>66</v>
      </c>
      <c r="D15" s="35" t="s">
        <v>67</v>
      </c>
      <c r="E15" s="37" t="s">
        <v>68</v>
      </c>
      <c r="F15" s="24" t="s">
        <v>60</v>
      </c>
      <c r="G15" s="25" t="s">
        <v>40</v>
      </c>
      <c r="H15" s="116" t="s">
        <v>33</v>
      </c>
      <c r="I15" s="117">
        <v>3</v>
      </c>
      <c r="J15" s="117">
        <v>3</v>
      </c>
      <c r="K15" s="117">
        <f t="shared" si="2"/>
        <v>0</v>
      </c>
      <c r="L15" s="118">
        <f t="shared" si="3"/>
        <v>0</v>
      </c>
      <c r="M15" s="119">
        <v>60285</v>
      </c>
      <c r="N15" s="119">
        <v>30333</v>
      </c>
      <c r="O15" s="120">
        <f t="shared" ref="O15" si="4">N15-M15</f>
        <v>-29952</v>
      </c>
      <c r="P15" s="118">
        <f t="shared" ref="P15" si="5">O15/M15</f>
        <v>-0.49684000995272454</v>
      </c>
    </row>
    <row r="16" spans="1:16" x14ac:dyDescent="0.25">
      <c r="A16" s="89" t="s">
        <v>29</v>
      </c>
      <c r="B16" s="89"/>
      <c r="C16" s="89"/>
      <c r="D16" s="90"/>
      <c r="E16" s="91"/>
      <c r="F16" s="92"/>
      <c r="G16" s="89"/>
      <c r="H16" s="93"/>
      <c r="I16" s="92">
        <v>378</v>
      </c>
      <c r="J16" s="92">
        <v>486</v>
      </c>
      <c r="K16" s="94">
        <f t="shared" si="2"/>
        <v>108</v>
      </c>
      <c r="L16" s="95">
        <f t="shared" si="3"/>
        <v>0.2857142857142857</v>
      </c>
      <c r="M16" s="93">
        <f>SUM(M12:M15)</f>
        <v>2315489</v>
      </c>
      <c r="N16" s="93">
        <f>SUM(N12:N15)</f>
        <v>2743682</v>
      </c>
      <c r="O16" s="96">
        <f t="shared" ref="O16" si="6">N16-M16</f>
        <v>428193</v>
      </c>
      <c r="P16" s="95">
        <f t="shared" ref="P16" si="7">O16/M16</f>
        <v>0.18492551681307923</v>
      </c>
    </row>
    <row r="17" spans="1:14" x14ac:dyDescent="0.25">
      <c r="A17" s="25"/>
      <c r="B17" s="25"/>
      <c r="C17" s="25"/>
      <c r="D17" s="35"/>
      <c r="E17" s="37"/>
      <c r="G17" s="44"/>
      <c r="H17" s="33"/>
      <c r="M17" s="33"/>
      <c r="N17" s="33"/>
    </row>
    <row r="18" spans="1:14" x14ac:dyDescent="0.25">
      <c r="A18" s="25"/>
      <c r="B18" s="25"/>
      <c r="C18" s="25"/>
      <c r="D18" s="35"/>
      <c r="E18" s="37"/>
      <c r="G18" s="44"/>
      <c r="H18" s="33"/>
      <c r="M18" s="33"/>
      <c r="N18" s="33"/>
    </row>
    <row r="19" spans="1:14" x14ac:dyDescent="0.25">
      <c r="A19" s="25"/>
      <c r="B19" s="25"/>
      <c r="C19" s="25"/>
      <c r="D19" s="35"/>
      <c r="E19" s="37"/>
      <c r="H19" s="142"/>
      <c r="I19" s="142"/>
      <c r="J19" s="143"/>
      <c r="M19" s="33"/>
      <c r="N19" s="34"/>
    </row>
    <row r="20" spans="1:14" x14ac:dyDescent="0.25">
      <c r="A20" s="25"/>
      <c r="B20" s="25"/>
      <c r="C20" s="25"/>
      <c r="D20" s="35"/>
      <c r="E20" s="37"/>
      <c r="H20" s="33"/>
      <c r="M20" s="33"/>
    </row>
    <row r="21" spans="1:14" x14ac:dyDescent="0.25">
      <c r="A21" s="25"/>
      <c r="B21" s="25"/>
      <c r="C21" s="25"/>
      <c r="D21" s="35"/>
      <c r="E21" s="37"/>
      <c r="F21" s="34"/>
      <c r="G21" s="34"/>
      <c r="H21" s="33"/>
      <c r="I21" s="33"/>
      <c r="M21" s="34"/>
      <c r="N21" s="34"/>
    </row>
    <row r="22" spans="1:14" x14ac:dyDescent="0.25">
      <c r="A22" s="25"/>
      <c r="B22" s="35"/>
      <c r="C22" s="35"/>
      <c r="D22" s="35"/>
      <c r="E22" s="37"/>
      <c r="H22" s="33"/>
      <c r="I22" s="33"/>
      <c r="M22" s="34"/>
      <c r="N22" s="34"/>
    </row>
    <row r="23" spans="1:14" x14ac:dyDescent="0.25">
      <c r="A23" s="25"/>
      <c r="B23" s="25"/>
      <c r="C23" s="25"/>
      <c r="D23" s="35"/>
      <c r="E23" s="37"/>
      <c r="H23" s="33"/>
      <c r="M23" s="34"/>
      <c r="N23" s="34"/>
    </row>
    <row r="24" spans="1:14" x14ac:dyDescent="0.25">
      <c r="A24" s="25"/>
      <c r="B24" s="25"/>
      <c r="C24" s="25"/>
      <c r="D24" s="35"/>
      <c r="E24" s="37"/>
      <c r="H24" s="34"/>
      <c r="N24" s="34"/>
    </row>
    <row r="25" spans="1:14" x14ac:dyDescent="0.25">
      <c r="A25" s="25"/>
      <c r="B25" s="25"/>
      <c r="C25" s="25"/>
      <c r="D25" s="35"/>
      <c r="E25" s="37"/>
      <c r="H25" s="33"/>
      <c r="I25" s="34"/>
      <c r="J25" s="34"/>
      <c r="K25" s="34"/>
      <c r="L25" s="34"/>
      <c r="M25" s="33"/>
      <c r="N25" s="33"/>
    </row>
    <row r="26" spans="1:14" x14ac:dyDescent="0.25">
      <c r="A26" s="25"/>
      <c r="B26" s="25"/>
      <c r="C26" s="25"/>
      <c r="D26" s="35"/>
      <c r="E26" s="37"/>
      <c r="H26" s="34"/>
      <c r="M26" s="33"/>
      <c r="N26" s="33"/>
    </row>
    <row r="27" spans="1:14" x14ac:dyDescent="0.25">
      <c r="A27" s="25"/>
      <c r="B27" s="25"/>
      <c r="C27" s="25"/>
      <c r="D27" s="35"/>
      <c r="E27" s="37"/>
      <c r="H27" s="34"/>
      <c r="I27" s="33"/>
      <c r="M27" s="33"/>
      <c r="N27" s="33"/>
    </row>
    <row r="28" spans="1:14" x14ac:dyDescent="0.25">
      <c r="A28" s="25"/>
      <c r="B28" s="25"/>
      <c r="C28" s="25"/>
      <c r="D28" s="35"/>
      <c r="E28" s="37"/>
      <c r="H28" s="33"/>
      <c r="I28" s="33"/>
      <c r="J28" s="34"/>
      <c r="K28" s="34"/>
      <c r="L28" s="34"/>
      <c r="M28" s="33"/>
      <c r="N28" s="33"/>
    </row>
    <row r="29" spans="1:14" x14ac:dyDescent="0.25">
      <c r="A29" s="25"/>
      <c r="B29" s="25"/>
      <c r="C29" s="25"/>
      <c r="D29" s="35"/>
      <c r="E29" s="37"/>
      <c r="H29" s="33"/>
      <c r="I29" s="33"/>
      <c r="M29" s="33"/>
      <c r="N29" s="33"/>
    </row>
    <row r="30" spans="1:14" x14ac:dyDescent="0.25">
      <c r="A30" s="25"/>
      <c r="B30" s="25"/>
      <c r="C30" s="25"/>
      <c r="D30" s="35"/>
      <c r="E30" s="37"/>
      <c r="F30" s="34"/>
      <c r="G30" s="34"/>
      <c r="H30" s="33"/>
      <c r="I30" s="33"/>
      <c r="M30" s="34"/>
      <c r="N30" s="34"/>
    </row>
    <row r="31" spans="1:14" x14ac:dyDescent="0.25">
      <c r="A31" s="25"/>
      <c r="B31" s="25"/>
      <c r="C31" s="25"/>
      <c r="D31" s="35"/>
      <c r="E31" s="37"/>
      <c r="H31" s="33"/>
      <c r="I31" s="33"/>
      <c r="J31" s="34"/>
      <c r="K31" s="34"/>
      <c r="L31" s="34"/>
      <c r="M31" s="33"/>
      <c r="N31" s="33"/>
    </row>
    <row r="32" spans="1:14" x14ac:dyDescent="0.25">
      <c r="A32" s="25"/>
      <c r="B32" s="25"/>
      <c r="C32" s="25"/>
      <c r="D32" s="35"/>
      <c r="E32" s="37"/>
      <c r="H32" s="33"/>
      <c r="I32" s="33"/>
      <c r="M32" s="33"/>
      <c r="N32" s="34"/>
    </row>
    <row r="33" spans="1:17" x14ac:dyDescent="0.25">
      <c r="A33" s="25"/>
      <c r="B33" s="25"/>
      <c r="C33" s="25"/>
      <c r="D33" s="35"/>
      <c r="E33" s="37"/>
      <c r="H33" s="34"/>
      <c r="I33" s="34"/>
      <c r="M33" s="33"/>
      <c r="N33" s="33"/>
    </row>
    <row r="34" spans="1:17" x14ac:dyDescent="0.25">
      <c r="A34" s="25"/>
      <c r="B34" s="25"/>
      <c r="C34" s="25"/>
      <c r="D34" s="35"/>
      <c r="E34" s="37"/>
      <c r="H34" s="33"/>
      <c r="I34" s="33"/>
      <c r="M34" s="33"/>
      <c r="N34" s="33"/>
    </row>
    <row r="35" spans="1:17" x14ac:dyDescent="0.25">
      <c r="A35" s="25"/>
      <c r="B35" s="25"/>
      <c r="C35" s="25"/>
      <c r="D35" s="35"/>
      <c r="E35" s="37"/>
      <c r="H35" s="34"/>
      <c r="I35" s="34"/>
      <c r="M35" s="34"/>
      <c r="N35" s="34"/>
    </row>
    <row r="36" spans="1:17" x14ac:dyDescent="0.25">
      <c r="A36" s="25"/>
      <c r="B36" s="25"/>
      <c r="C36" s="25"/>
      <c r="D36" s="35"/>
      <c r="E36" s="37"/>
      <c r="H36" s="33"/>
      <c r="I36" s="34"/>
      <c r="M36" s="34"/>
      <c r="N36" s="34"/>
    </row>
    <row r="37" spans="1:17" x14ac:dyDescent="0.25">
      <c r="A37" s="25"/>
      <c r="B37" s="25"/>
      <c r="C37" s="25"/>
      <c r="D37" s="35"/>
      <c r="E37" s="37"/>
      <c r="H37" s="33"/>
      <c r="I37" s="33"/>
      <c r="M37" s="33"/>
      <c r="N37" s="33"/>
    </row>
    <row r="38" spans="1:17" x14ac:dyDescent="0.25">
      <c r="A38" s="25"/>
      <c r="B38" s="25"/>
      <c r="C38" s="24"/>
      <c r="D38" s="19"/>
      <c r="E38" s="39"/>
      <c r="H38" s="33"/>
      <c r="I38" s="33"/>
      <c r="M38" s="34"/>
      <c r="N38" s="33"/>
    </row>
    <row r="39" spans="1:17" x14ac:dyDescent="0.25">
      <c r="A39" s="25"/>
      <c r="B39" s="25"/>
      <c r="C39" s="24"/>
      <c r="D39" s="19"/>
      <c r="E39" s="39"/>
      <c r="M39" s="33"/>
      <c r="N39" s="34"/>
    </row>
    <row r="40" spans="1:17" x14ac:dyDescent="0.25">
      <c r="A40" s="24"/>
      <c r="B40" s="24"/>
      <c r="C40" s="24"/>
      <c r="D40" s="19"/>
      <c r="E40" s="39"/>
      <c r="M40" s="33"/>
      <c r="N40" s="33"/>
      <c r="P40"/>
      <c r="Q40"/>
    </row>
    <row r="41" spans="1:17" x14ac:dyDescent="0.25">
      <c r="A41" s="24"/>
      <c r="B41" s="24"/>
      <c r="C41" s="24"/>
      <c r="D41" s="19"/>
      <c r="E41" s="39"/>
      <c r="P41" s="29"/>
      <c r="Q41" s="29"/>
    </row>
    <row r="42" spans="1:17" x14ac:dyDescent="0.25">
      <c r="A42" s="24"/>
      <c r="B42" s="24"/>
      <c r="C42" s="24"/>
      <c r="D42" s="19"/>
      <c r="E42" s="39"/>
      <c r="P42" s="46"/>
      <c r="Q42" s="29"/>
    </row>
    <row r="43" spans="1:17" x14ac:dyDescent="0.25">
      <c r="A43" s="25"/>
      <c r="B43" s="25"/>
      <c r="C43" s="25"/>
      <c r="D43" s="20"/>
      <c r="E43" s="40"/>
    </row>
    <row r="44" spans="1:17" x14ac:dyDescent="0.25">
      <c r="A44" s="24"/>
      <c r="B44" s="24"/>
      <c r="C44" s="24"/>
      <c r="D44" s="19"/>
      <c r="E44" s="39"/>
    </row>
    <row r="45" spans="1:17" x14ac:dyDescent="0.25">
      <c r="A45" s="24"/>
      <c r="B45" s="24"/>
      <c r="C45" s="24"/>
      <c r="D45" s="19"/>
      <c r="E45" s="39"/>
    </row>
    <row r="46" spans="1:17" x14ac:dyDescent="0.25">
      <c r="A46" s="24"/>
      <c r="B46" s="24"/>
      <c r="C46" s="24"/>
      <c r="D46" s="19"/>
      <c r="E46" s="39"/>
    </row>
    <row r="47" spans="1:17" x14ac:dyDescent="0.25">
      <c r="A47" s="24"/>
      <c r="B47" s="24"/>
      <c r="C47" s="24"/>
      <c r="D47" s="19"/>
      <c r="E47" s="39"/>
    </row>
    <row r="48" spans="1:17" x14ac:dyDescent="0.25">
      <c r="A48" s="24"/>
      <c r="B48" s="24"/>
      <c r="C48" s="24"/>
      <c r="D48" s="19"/>
      <c r="E48" s="39"/>
    </row>
    <row r="49" spans="1:5" x14ac:dyDescent="0.25">
      <c r="A49" s="24"/>
      <c r="B49" s="24"/>
      <c r="C49" s="24"/>
      <c r="D49" s="19"/>
      <c r="E49" s="39"/>
    </row>
    <row r="50" spans="1:5" x14ac:dyDescent="0.25">
      <c r="A50" s="24"/>
      <c r="B50" s="24"/>
      <c r="C50" s="24"/>
      <c r="D50" s="19"/>
      <c r="E50" s="39"/>
    </row>
    <row r="51" spans="1:5" x14ac:dyDescent="0.25">
      <c r="A51" s="24"/>
      <c r="B51" s="24"/>
      <c r="C51" s="24"/>
      <c r="D51" s="19"/>
      <c r="E51" s="39"/>
    </row>
    <row r="52" spans="1:5" x14ac:dyDescent="0.25">
      <c r="A52" s="24"/>
      <c r="B52" s="24"/>
      <c r="C52" s="24"/>
      <c r="D52" s="19"/>
      <c r="E52" s="39"/>
    </row>
    <row r="53" spans="1:5" x14ac:dyDescent="0.25">
      <c r="A53" s="24"/>
      <c r="B53" s="24"/>
      <c r="C53" s="24"/>
      <c r="D53" s="19"/>
      <c r="E53" s="39"/>
    </row>
    <row r="54" spans="1:5" x14ac:dyDescent="0.25">
      <c r="A54" s="24"/>
      <c r="B54" s="24"/>
      <c r="C54" s="24"/>
      <c r="D54" s="19"/>
      <c r="E54" s="39"/>
    </row>
    <row r="55" spans="1:5" x14ac:dyDescent="0.25">
      <c r="A55" s="24"/>
      <c r="B55" s="24"/>
      <c r="C55" s="24"/>
      <c r="D55" s="19"/>
      <c r="E55" s="39"/>
    </row>
    <row r="56" spans="1:5" x14ac:dyDescent="0.25">
      <c r="A56" s="24"/>
      <c r="B56" s="24"/>
      <c r="C56" s="24"/>
      <c r="D56" s="19"/>
      <c r="E56" s="39"/>
    </row>
    <row r="57" spans="1:5" x14ac:dyDescent="0.25">
      <c r="A57" s="24"/>
      <c r="B57" s="24"/>
      <c r="C57" s="24"/>
      <c r="D57" s="19"/>
      <c r="E57" s="39"/>
    </row>
    <row r="58" spans="1:5" x14ac:dyDescent="0.25">
      <c r="A58" s="24"/>
      <c r="B58" s="24"/>
      <c r="C58" s="24"/>
      <c r="D58" s="19"/>
      <c r="E58" s="39"/>
    </row>
    <row r="59" spans="1:5" x14ac:dyDescent="0.25">
      <c r="A59" s="24"/>
      <c r="B59" s="24"/>
      <c r="C59" s="24"/>
      <c r="D59" s="19"/>
      <c r="E59" s="39"/>
    </row>
    <row r="60" spans="1:5" x14ac:dyDescent="0.25">
      <c r="A60" s="24"/>
      <c r="B60" s="24"/>
      <c r="C60" s="24"/>
      <c r="D60" s="19"/>
      <c r="E60" s="39"/>
    </row>
    <row r="61" spans="1:5" x14ac:dyDescent="0.25">
      <c r="A61" s="24"/>
      <c r="B61" s="24"/>
      <c r="C61" s="24"/>
      <c r="D61" s="19"/>
      <c r="E61" s="39"/>
    </row>
    <row r="62" spans="1:5" x14ac:dyDescent="0.25">
      <c r="A62" s="24"/>
      <c r="B62" s="24"/>
      <c r="C62" s="24"/>
      <c r="D62" s="19"/>
      <c r="E62" s="39"/>
    </row>
    <row r="63" spans="1:5" x14ac:dyDescent="0.25">
      <c r="A63" s="25"/>
      <c r="B63" s="25"/>
      <c r="C63" s="25"/>
      <c r="D63" s="20"/>
      <c r="E63" s="40"/>
    </row>
    <row r="64" spans="1:5" x14ac:dyDescent="0.25">
      <c r="A64" s="24"/>
      <c r="B64" s="24"/>
      <c r="C64" s="24"/>
      <c r="D64" s="19"/>
      <c r="E64" s="39"/>
    </row>
    <row r="65" spans="1:5" x14ac:dyDescent="0.25">
      <c r="A65" s="24"/>
      <c r="B65" s="24"/>
      <c r="C65" s="24"/>
      <c r="D65" s="19"/>
      <c r="E65" s="39"/>
    </row>
    <row r="66" spans="1:5" x14ac:dyDescent="0.25">
      <c r="A66" s="25"/>
      <c r="B66" s="25"/>
      <c r="C66" s="25"/>
      <c r="D66" s="20"/>
      <c r="E66" s="40"/>
    </row>
    <row r="67" spans="1:5" x14ac:dyDescent="0.25">
      <c r="A67" s="24"/>
      <c r="B67" s="24"/>
      <c r="C67" s="24"/>
      <c r="D67" s="19"/>
      <c r="E67" s="39"/>
    </row>
    <row r="68" spans="1:5" x14ac:dyDescent="0.25">
      <c r="A68" s="25"/>
      <c r="B68" s="25"/>
      <c r="C68" s="25"/>
      <c r="D68" s="20"/>
      <c r="E68" s="40"/>
    </row>
    <row r="69" spans="1:5" x14ac:dyDescent="0.25">
      <c r="A69" s="26"/>
      <c r="B69" s="26"/>
      <c r="C69" s="26"/>
      <c r="D69" s="21"/>
      <c r="E69" s="41"/>
    </row>
    <row r="70" spans="1:5" x14ac:dyDescent="0.25">
      <c r="A70" s="24"/>
      <c r="B70" s="24"/>
      <c r="C70" s="24"/>
      <c r="D70" s="19"/>
      <c r="E70" s="39"/>
    </row>
    <row r="71" spans="1:5" x14ac:dyDescent="0.25">
      <c r="D71" s="20"/>
      <c r="E71" s="42"/>
    </row>
    <row r="72" spans="1:5" x14ac:dyDescent="0.25">
      <c r="A72" s="25"/>
      <c r="B72" s="25"/>
      <c r="C72" s="25"/>
      <c r="D72" s="20"/>
      <c r="E72" s="40"/>
    </row>
    <row r="73" spans="1:5" x14ac:dyDescent="0.25">
      <c r="A73" s="25"/>
      <c r="B73" s="25"/>
      <c r="C73" s="25"/>
      <c r="D73" s="20"/>
      <c r="E73" s="40"/>
    </row>
    <row r="74" spans="1:5" x14ac:dyDescent="0.25">
      <c r="A74" s="24"/>
      <c r="B74" s="24"/>
      <c r="C74" s="24"/>
      <c r="D74" s="19"/>
      <c r="E74" s="39"/>
    </row>
    <row r="75" spans="1:5" x14ac:dyDescent="0.25">
      <c r="A75" s="24"/>
      <c r="B75" s="24"/>
      <c r="C75" s="24"/>
      <c r="D75" s="19"/>
      <c r="E75" s="39"/>
    </row>
    <row r="76" spans="1:5" x14ac:dyDescent="0.25">
      <c r="A76" s="24"/>
      <c r="B76" s="24"/>
      <c r="C76" s="24"/>
      <c r="D76" s="19"/>
      <c r="E76" s="39"/>
    </row>
    <row r="77" spans="1:5" x14ac:dyDescent="0.25">
      <c r="A77" s="24"/>
      <c r="B77" s="24"/>
      <c r="C77" s="24"/>
      <c r="D77" s="19"/>
      <c r="E77" s="39"/>
    </row>
    <row r="78" spans="1:5" x14ac:dyDescent="0.25">
      <c r="A78" s="24"/>
      <c r="B78" s="24"/>
      <c r="C78" s="24"/>
      <c r="D78" s="19"/>
      <c r="E78" s="39"/>
    </row>
    <row r="79" spans="1:5" x14ac:dyDescent="0.25">
      <c r="A79" s="24"/>
      <c r="B79" s="24"/>
      <c r="C79" s="24"/>
      <c r="D79" s="19"/>
      <c r="E79" s="39"/>
    </row>
    <row r="80" spans="1:5" x14ac:dyDescent="0.25">
      <c r="A80" s="24"/>
      <c r="B80" s="24"/>
      <c r="C80" s="24"/>
      <c r="D80" s="19"/>
      <c r="E80" s="39"/>
    </row>
    <row r="81" spans="1:5" x14ac:dyDescent="0.25">
      <c r="A81" s="24"/>
      <c r="B81" s="24"/>
      <c r="C81" s="24"/>
      <c r="D81" s="19"/>
      <c r="E81" s="39"/>
    </row>
    <row r="82" spans="1:5" x14ac:dyDescent="0.25">
      <c r="A82" s="24"/>
      <c r="B82" s="24"/>
      <c r="C82" s="24"/>
      <c r="D82" s="19"/>
      <c r="E82" s="39"/>
    </row>
    <row r="83" spans="1:5" x14ac:dyDescent="0.25">
      <c r="A83" s="24"/>
      <c r="B83" s="24"/>
      <c r="C83" s="24"/>
      <c r="D83" s="19"/>
      <c r="E83" s="39"/>
    </row>
    <row r="84" spans="1:5" x14ac:dyDescent="0.25">
      <c r="A84" s="24"/>
      <c r="B84" s="24"/>
      <c r="C84" s="24"/>
      <c r="D84" s="19"/>
      <c r="E84" s="39"/>
    </row>
    <row r="85" spans="1:5" x14ac:dyDescent="0.25">
      <c r="A85" s="24"/>
      <c r="B85" s="24"/>
      <c r="C85" s="24"/>
      <c r="D85" s="19"/>
      <c r="E85" s="39"/>
    </row>
    <row r="86" spans="1:5" x14ac:dyDescent="0.25">
      <c r="A86" s="24"/>
      <c r="B86" s="24"/>
      <c r="C86" s="24"/>
      <c r="D86" s="19"/>
      <c r="E86" s="39"/>
    </row>
    <row r="87" spans="1:5" x14ac:dyDescent="0.25">
      <c r="A87" s="24"/>
      <c r="B87" s="24"/>
      <c r="C87" s="24"/>
      <c r="D87" s="19"/>
      <c r="E87" s="39"/>
    </row>
    <row r="88" spans="1:5" x14ac:dyDescent="0.25">
      <c r="A88" s="24"/>
      <c r="B88" s="24"/>
      <c r="C88" s="24"/>
      <c r="D88" s="19"/>
      <c r="E88" s="39"/>
    </row>
    <row r="89" spans="1:5" x14ac:dyDescent="0.25">
      <c r="A89" s="24"/>
      <c r="B89" s="24"/>
      <c r="C89" s="24"/>
      <c r="D89" s="19"/>
      <c r="E89" s="39"/>
    </row>
    <row r="90" spans="1:5" x14ac:dyDescent="0.25">
      <c r="A90" s="24"/>
      <c r="B90" s="24"/>
      <c r="C90" s="24"/>
      <c r="D90" s="19"/>
      <c r="E90" s="39"/>
    </row>
    <row r="91" spans="1:5" x14ac:dyDescent="0.25">
      <c r="A91" s="24"/>
      <c r="B91" s="24"/>
      <c r="C91" s="24"/>
      <c r="D91" s="19"/>
      <c r="E91" s="39"/>
    </row>
  </sheetData>
  <sortState ref="A2:N94">
    <sortCondition ref="A2:A94"/>
    <sortCondition ref="B2:B94"/>
  </sortState>
  <mergeCells count="2">
    <mergeCell ref="I10:L10"/>
    <mergeCell ref="M10:P10"/>
  </mergeCells>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Q98"/>
  <sheetViews>
    <sheetView topLeftCell="A64" workbookViewId="0">
      <selection activeCell="A98" sqref="A98:XFD98"/>
    </sheetView>
  </sheetViews>
  <sheetFormatPr defaultRowHeight="15" x14ac:dyDescent="0.25"/>
  <cols>
    <col min="3" max="3" width="34.7109375" bestFit="1" customWidth="1"/>
    <col min="5" max="5" width="31.7109375" bestFit="1" customWidth="1"/>
    <col min="11" max="11" width="10.5703125" customWidth="1"/>
    <col min="12" max="12" width="10.85546875" customWidth="1"/>
    <col min="13" max="14" width="13.7109375" bestFit="1" customWidth="1"/>
    <col min="15" max="15" width="10.5703125" customWidth="1"/>
    <col min="16" max="16" width="10.42578125" customWidth="1"/>
    <col min="17" max="17" width="11.140625" customWidth="1"/>
  </cols>
  <sheetData>
    <row r="2" spans="1:16" x14ac:dyDescent="0.25">
      <c r="A2" s="4" t="s">
        <v>206</v>
      </c>
    </row>
    <row r="3" spans="1:16" x14ac:dyDescent="0.25">
      <c r="A3" t="s">
        <v>230</v>
      </c>
    </row>
    <row r="4" spans="1:16" x14ac:dyDescent="0.25">
      <c r="A4" t="s">
        <v>250</v>
      </c>
    </row>
    <row r="5" spans="1:16" x14ac:dyDescent="0.25">
      <c r="A5" t="s">
        <v>228</v>
      </c>
    </row>
    <row r="6" spans="1:16" x14ac:dyDescent="0.25">
      <c r="A6" t="s">
        <v>249</v>
      </c>
    </row>
    <row r="7" spans="1:16" x14ac:dyDescent="0.25">
      <c r="A7" s="4" t="s">
        <v>417</v>
      </c>
      <c r="B7" s="4"/>
    </row>
    <row r="9" spans="1:16" x14ac:dyDescent="0.25">
      <c r="A9" s="4" t="s">
        <v>337</v>
      </c>
    </row>
    <row r="10" spans="1:16" x14ac:dyDescent="0.25">
      <c r="A10" s="77" t="s">
        <v>55</v>
      </c>
      <c r="B10" s="70"/>
      <c r="C10" s="70"/>
      <c r="D10" s="70"/>
      <c r="E10" s="70"/>
      <c r="F10" s="70"/>
      <c r="G10" s="70"/>
      <c r="H10" s="70"/>
      <c r="I10" s="160" t="s">
        <v>26</v>
      </c>
      <c r="J10" s="160"/>
      <c r="K10" s="160"/>
      <c r="L10" s="160"/>
      <c r="M10" s="161" t="s">
        <v>28</v>
      </c>
      <c r="N10" s="161"/>
      <c r="O10" s="161"/>
      <c r="P10" s="161"/>
    </row>
    <row r="11" spans="1:16" ht="75" x14ac:dyDescent="0.25">
      <c r="A11" s="15" t="s">
        <v>2</v>
      </c>
      <c r="B11" s="15" t="s">
        <v>23</v>
      </c>
      <c r="C11" s="15" t="s">
        <v>54</v>
      </c>
      <c r="D11" s="15" t="s">
        <v>24</v>
      </c>
      <c r="E11" s="15" t="s">
        <v>25</v>
      </c>
      <c r="F11" s="15" t="s">
        <v>50</v>
      </c>
      <c r="G11" s="15" t="s">
        <v>51</v>
      </c>
      <c r="H11" s="15" t="s">
        <v>52</v>
      </c>
      <c r="I11" s="18" t="s">
        <v>331</v>
      </c>
      <c r="J11" s="18" t="s">
        <v>357</v>
      </c>
      <c r="K11" s="17" t="s">
        <v>19</v>
      </c>
      <c r="L11" s="17" t="s">
        <v>27</v>
      </c>
      <c r="M11" s="18" t="s">
        <v>331</v>
      </c>
      <c r="N11" s="18" t="s">
        <v>357</v>
      </c>
      <c r="O11" s="17" t="s">
        <v>19</v>
      </c>
      <c r="P11" s="17" t="s">
        <v>27</v>
      </c>
    </row>
    <row r="12" spans="1:16" x14ac:dyDescent="0.25">
      <c r="A12" s="61" t="s">
        <v>0</v>
      </c>
      <c r="B12" s="61" t="s">
        <v>73</v>
      </c>
      <c r="C12" s="61" t="s">
        <v>74</v>
      </c>
      <c r="D12" s="73" t="s">
        <v>75</v>
      </c>
      <c r="E12" s="61" t="s">
        <v>76</v>
      </c>
      <c r="F12" s="61" t="s">
        <v>77</v>
      </c>
      <c r="G12" s="61" t="s">
        <v>78</v>
      </c>
      <c r="H12" s="61" t="s">
        <v>33</v>
      </c>
      <c r="I12" s="63">
        <v>17</v>
      </c>
      <c r="J12" s="63">
        <v>22</v>
      </c>
      <c r="K12" s="63">
        <f>J12-I12</f>
        <v>5</v>
      </c>
      <c r="L12" s="110">
        <f>K12/I12</f>
        <v>0.29411764705882354</v>
      </c>
      <c r="M12" s="74">
        <v>18650</v>
      </c>
      <c r="N12" s="74">
        <v>25500</v>
      </c>
      <c r="O12" s="74">
        <f>N12-M12</f>
        <v>6850</v>
      </c>
      <c r="P12" s="110">
        <f>O12/M12</f>
        <v>0.36729222520107241</v>
      </c>
    </row>
    <row r="13" spans="1:16" x14ac:dyDescent="0.25">
      <c r="A13" t="s">
        <v>0</v>
      </c>
      <c r="B13" t="s">
        <v>79</v>
      </c>
      <c r="C13" t="s">
        <v>80</v>
      </c>
      <c r="D13" s="47" t="s">
        <v>369</v>
      </c>
      <c r="E13" t="s">
        <v>370</v>
      </c>
      <c r="F13" t="s">
        <v>77</v>
      </c>
      <c r="G13" t="s">
        <v>160</v>
      </c>
      <c r="H13" t="s">
        <v>33</v>
      </c>
      <c r="I13" s="1">
        <v>0</v>
      </c>
      <c r="J13" s="1">
        <v>12</v>
      </c>
      <c r="K13" s="1">
        <f t="shared" ref="K13:K76" si="0">J13-I13</f>
        <v>12</v>
      </c>
      <c r="L13" s="151" t="s">
        <v>338</v>
      </c>
      <c r="M13" s="5">
        <v>0</v>
      </c>
      <c r="N13" s="5">
        <v>3300</v>
      </c>
      <c r="O13" s="5">
        <f t="shared" ref="O13:O76" si="1">N13-M13</f>
        <v>3300</v>
      </c>
      <c r="P13" s="151" t="s">
        <v>338</v>
      </c>
    </row>
    <row r="14" spans="1:16" x14ac:dyDescent="0.25">
      <c r="A14" s="61" t="s">
        <v>0</v>
      </c>
      <c r="B14" s="61" t="s">
        <v>79</v>
      </c>
      <c r="C14" s="61" t="s">
        <v>80</v>
      </c>
      <c r="D14" s="73" t="s">
        <v>220</v>
      </c>
      <c r="E14" s="61" t="s">
        <v>221</v>
      </c>
      <c r="F14" s="61" t="s">
        <v>107</v>
      </c>
      <c r="G14" s="61" t="s">
        <v>78</v>
      </c>
      <c r="H14" s="61" t="s">
        <v>33</v>
      </c>
      <c r="I14" s="63">
        <v>1</v>
      </c>
      <c r="J14" s="63">
        <v>2</v>
      </c>
      <c r="K14" s="63">
        <f t="shared" si="0"/>
        <v>1</v>
      </c>
      <c r="L14" s="110">
        <f t="shared" ref="L14:L26" si="2">K14/I14</f>
        <v>1</v>
      </c>
      <c r="M14" s="74">
        <v>7000</v>
      </c>
      <c r="N14" s="74">
        <v>14000</v>
      </c>
      <c r="O14" s="74">
        <f t="shared" si="1"/>
        <v>7000</v>
      </c>
      <c r="P14" s="110">
        <f t="shared" ref="P14:P76" si="3">O14/M14</f>
        <v>1</v>
      </c>
    </row>
    <row r="15" spans="1:16" x14ac:dyDescent="0.25">
      <c r="A15" t="s">
        <v>0</v>
      </c>
      <c r="B15" t="s">
        <v>79</v>
      </c>
      <c r="C15" t="s">
        <v>80</v>
      </c>
      <c r="D15" s="47" t="s">
        <v>222</v>
      </c>
      <c r="E15" t="s">
        <v>223</v>
      </c>
      <c r="F15" t="s">
        <v>107</v>
      </c>
      <c r="G15" t="s">
        <v>78</v>
      </c>
      <c r="H15" t="s">
        <v>33</v>
      </c>
      <c r="I15" s="1">
        <v>1</v>
      </c>
      <c r="J15" s="1">
        <v>1</v>
      </c>
      <c r="K15" s="1">
        <f t="shared" si="0"/>
        <v>0</v>
      </c>
      <c r="L15" s="151">
        <f t="shared" si="2"/>
        <v>0</v>
      </c>
      <c r="M15" s="5">
        <v>1000</v>
      </c>
      <c r="N15" s="5">
        <v>1000</v>
      </c>
      <c r="O15" s="5">
        <f t="shared" si="1"/>
        <v>0</v>
      </c>
      <c r="P15" s="151">
        <f t="shared" si="3"/>
        <v>0</v>
      </c>
    </row>
    <row r="16" spans="1:16" x14ac:dyDescent="0.25">
      <c r="A16" s="61" t="s">
        <v>0</v>
      </c>
      <c r="B16" s="61" t="s">
        <v>79</v>
      </c>
      <c r="C16" s="61" t="s">
        <v>80</v>
      </c>
      <c r="D16" s="73" t="s">
        <v>224</v>
      </c>
      <c r="E16" s="61" t="s">
        <v>225</v>
      </c>
      <c r="F16" s="61" t="s">
        <v>107</v>
      </c>
      <c r="G16" s="61" t="s">
        <v>78</v>
      </c>
      <c r="H16" s="61" t="s">
        <v>33</v>
      </c>
      <c r="I16" s="63">
        <v>2</v>
      </c>
      <c r="J16" s="63">
        <v>2</v>
      </c>
      <c r="K16" s="63">
        <f t="shared" si="0"/>
        <v>0</v>
      </c>
      <c r="L16" s="110">
        <f t="shared" si="2"/>
        <v>0</v>
      </c>
      <c r="M16" s="74">
        <v>1500</v>
      </c>
      <c r="N16" s="74">
        <v>2000</v>
      </c>
      <c r="O16" s="74">
        <f t="shared" si="1"/>
        <v>500</v>
      </c>
      <c r="P16" s="110">
        <f t="shared" si="3"/>
        <v>0.33333333333333331</v>
      </c>
    </row>
    <row r="17" spans="1:17" x14ac:dyDescent="0.25">
      <c r="A17" t="s">
        <v>0</v>
      </c>
      <c r="B17" t="s">
        <v>79</v>
      </c>
      <c r="C17" t="s">
        <v>80</v>
      </c>
      <c r="D17" s="47" t="s">
        <v>81</v>
      </c>
      <c r="E17" t="s">
        <v>82</v>
      </c>
      <c r="F17" t="s">
        <v>77</v>
      </c>
      <c r="G17" t="s">
        <v>83</v>
      </c>
      <c r="H17" t="s">
        <v>33</v>
      </c>
      <c r="I17" s="1">
        <v>28</v>
      </c>
      <c r="J17" s="1">
        <v>10</v>
      </c>
      <c r="K17" s="1">
        <f t="shared" si="0"/>
        <v>-18</v>
      </c>
      <c r="L17" s="151">
        <f t="shared" si="2"/>
        <v>-0.6428571428571429</v>
      </c>
      <c r="M17" s="5">
        <v>19000</v>
      </c>
      <c r="N17" s="5">
        <v>10000</v>
      </c>
      <c r="O17" s="5">
        <f t="shared" si="1"/>
        <v>-9000</v>
      </c>
      <c r="P17" s="151">
        <f t="shared" si="3"/>
        <v>-0.47368421052631576</v>
      </c>
    </row>
    <row r="18" spans="1:17" x14ac:dyDescent="0.25">
      <c r="A18" s="61" t="s">
        <v>0</v>
      </c>
      <c r="B18" s="61" t="s">
        <v>79</v>
      </c>
      <c r="C18" s="61" t="s">
        <v>80</v>
      </c>
      <c r="D18" s="73" t="s">
        <v>84</v>
      </c>
      <c r="E18" s="61" t="s">
        <v>85</v>
      </c>
      <c r="F18" s="61" t="s">
        <v>77</v>
      </c>
      <c r="G18" s="61" t="s">
        <v>83</v>
      </c>
      <c r="H18" s="61" t="s">
        <v>33</v>
      </c>
      <c r="I18" s="63">
        <v>3</v>
      </c>
      <c r="J18" s="63">
        <v>3</v>
      </c>
      <c r="K18" s="63">
        <f t="shared" si="0"/>
        <v>0</v>
      </c>
      <c r="L18" s="110">
        <f t="shared" si="2"/>
        <v>0</v>
      </c>
      <c r="M18" s="74">
        <v>3000</v>
      </c>
      <c r="N18" s="74">
        <v>3000</v>
      </c>
      <c r="O18" s="74">
        <f t="shared" si="1"/>
        <v>0</v>
      </c>
      <c r="P18" s="110">
        <f t="shared" si="3"/>
        <v>0</v>
      </c>
    </row>
    <row r="19" spans="1:17" x14ac:dyDescent="0.25">
      <c r="A19" t="s">
        <v>0</v>
      </c>
      <c r="B19" t="s">
        <v>79</v>
      </c>
      <c r="C19" t="s">
        <v>80</v>
      </c>
      <c r="D19" s="47" t="s">
        <v>86</v>
      </c>
      <c r="E19" t="s">
        <v>87</v>
      </c>
      <c r="F19" t="s">
        <v>77</v>
      </c>
      <c r="G19" t="s">
        <v>78</v>
      </c>
      <c r="H19" t="s">
        <v>33</v>
      </c>
      <c r="I19" s="1">
        <v>1</v>
      </c>
      <c r="J19" s="1">
        <v>2</v>
      </c>
      <c r="K19" s="1">
        <f t="shared" si="0"/>
        <v>1</v>
      </c>
      <c r="L19" s="151">
        <f t="shared" si="2"/>
        <v>1</v>
      </c>
      <c r="M19" s="5">
        <v>1500</v>
      </c>
      <c r="N19" s="5">
        <v>1750</v>
      </c>
      <c r="O19" s="5">
        <f t="shared" si="1"/>
        <v>250</v>
      </c>
      <c r="P19" s="151">
        <f t="shared" si="3"/>
        <v>0.16666666666666666</v>
      </c>
    </row>
    <row r="20" spans="1:17" x14ac:dyDescent="0.25">
      <c r="A20" s="61" t="s">
        <v>0</v>
      </c>
      <c r="B20" s="61" t="s">
        <v>79</v>
      </c>
      <c r="C20" s="61" t="s">
        <v>80</v>
      </c>
      <c r="D20" s="73" t="s">
        <v>88</v>
      </c>
      <c r="E20" s="61" t="s">
        <v>89</v>
      </c>
      <c r="F20" s="61" t="s">
        <v>77</v>
      </c>
      <c r="G20" s="61" t="s">
        <v>83</v>
      </c>
      <c r="H20" s="61" t="s">
        <v>33</v>
      </c>
      <c r="I20" s="63">
        <v>4</v>
      </c>
      <c r="J20" s="63">
        <v>6</v>
      </c>
      <c r="K20" s="63">
        <f t="shared" si="0"/>
        <v>2</v>
      </c>
      <c r="L20" s="110">
        <f t="shared" si="2"/>
        <v>0.5</v>
      </c>
      <c r="M20" s="74">
        <v>4000</v>
      </c>
      <c r="N20" s="74">
        <v>6000</v>
      </c>
      <c r="O20" s="74">
        <f t="shared" si="1"/>
        <v>2000</v>
      </c>
      <c r="P20" s="110">
        <f t="shared" si="3"/>
        <v>0.5</v>
      </c>
    </row>
    <row r="21" spans="1:17" x14ac:dyDescent="0.25">
      <c r="A21" t="s">
        <v>0</v>
      </c>
      <c r="B21" t="s">
        <v>79</v>
      </c>
      <c r="C21" t="s">
        <v>80</v>
      </c>
      <c r="D21" s="47" t="s">
        <v>90</v>
      </c>
      <c r="E21" t="s">
        <v>91</v>
      </c>
      <c r="F21" t="s">
        <v>77</v>
      </c>
      <c r="G21" t="s">
        <v>78</v>
      </c>
      <c r="H21" t="s">
        <v>33</v>
      </c>
      <c r="I21" s="1">
        <v>1</v>
      </c>
      <c r="J21" s="1">
        <v>1</v>
      </c>
      <c r="K21" s="1">
        <f t="shared" si="0"/>
        <v>0</v>
      </c>
      <c r="L21" s="151">
        <f t="shared" si="2"/>
        <v>0</v>
      </c>
      <c r="M21" s="5">
        <v>2000</v>
      </c>
      <c r="N21" s="5">
        <v>2000</v>
      </c>
      <c r="O21" s="5">
        <f t="shared" si="1"/>
        <v>0</v>
      </c>
      <c r="P21" s="151">
        <f t="shared" si="3"/>
        <v>0</v>
      </c>
    </row>
    <row r="22" spans="1:17" x14ac:dyDescent="0.25">
      <c r="A22" s="61" t="s">
        <v>0</v>
      </c>
      <c r="B22" s="61" t="s">
        <v>79</v>
      </c>
      <c r="C22" s="61" t="s">
        <v>80</v>
      </c>
      <c r="D22" s="73" t="s">
        <v>92</v>
      </c>
      <c r="E22" s="61" t="s">
        <v>93</v>
      </c>
      <c r="F22" s="61" t="s">
        <v>77</v>
      </c>
      <c r="G22" s="61" t="s">
        <v>78</v>
      </c>
      <c r="H22" s="61" t="s">
        <v>33</v>
      </c>
      <c r="I22" s="63">
        <v>1</v>
      </c>
      <c r="J22" s="63">
        <v>1</v>
      </c>
      <c r="K22" s="63">
        <f t="shared" si="0"/>
        <v>0</v>
      </c>
      <c r="L22" s="110">
        <f t="shared" si="2"/>
        <v>0</v>
      </c>
      <c r="M22" s="74">
        <v>600</v>
      </c>
      <c r="N22" s="74">
        <v>600</v>
      </c>
      <c r="O22" s="74">
        <f t="shared" si="1"/>
        <v>0</v>
      </c>
      <c r="P22" s="110">
        <f t="shared" si="3"/>
        <v>0</v>
      </c>
    </row>
    <row r="23" spans="1:17" x14ac:dyDescent="0.25">
      <c r="A23" t="s">
        <v>0</v>
      </c>
      <c r="B23" t="s">
        <v>79</v>
      </c>
      <c r="C23" t="s">
        <v>80</v>
      </c>
      <c r="D23" s="47" t="s">
        <v>202</v>
      </c>
      <c r="E23" t="s">
        <v>203</v>
      </c>
      <c r="F23" t="s">
        <v>47</v>
      </c>
      <c r="G23" t="s">
        <v>96</v>
      </c>
      <c r="H23" t="s">
        <v>37</v>
      </c>
      <c r="I23" s="1">
        <v>4</v>
      </c>
      <c r="J23" s="1">
        <v>5</v>
      </c>
      <c r="K23" s="1">
        <f t="shared" si="0"/>
        <v>1</v>
      </c>
      <c r="L23" s="151">
        <f t="shared" si="2"/>
        <v>0.25</v>
      </c>
      <c r="M23" s="5">
        <v>2300</v>
      </c>
      <c r="N23" s="5">
        <v>2800</v>
      </c>
      <c r="O23" s="5">
        <f t="shared" si="1"/>
        <v>500</v>
      </c>
      <c r="P23" s="151">
        <f t="shared" si="3"/>
        <v>0.21739130434782608</v>
      </c>
    </row>
    <row r="24" spans="1:17" x14ac:dyDescent="0.25">
      <c r="A24" s="61" t="s">
        <v>0</v>
      </c>
      <c r="B24" s="61" t="s">
        <v>79</v>
      </c>
      <c r="C24" s="61" t="s">
        <v>80</v>
      </c>
      <c r="D24" s="73" t="s">
        <v>94</v>
      </c>
      <c r="E24" s="61" t="s">
        <v>95</v>
      </c>
      <c r="F24" s="61" t="s">
        <v>77</v>
      </c>
      <c r="G24" s="61" t="s">
        <v>96</v>
      </c>
      <c r="H24" s="61" t="s">
        <v>37</v>
      </c>
      <c r="I24" s="63">
        <v>4</v>
      </c>
      <c r="J24" s="63">
        <v>3</v>
      </c>
      <c r="K24" s="63">
        <f t="shared" si="0"/>
        <v>-1</v>
      </c>
      <c r="L24" s="110">
        <f t="shared" si="2"/>
        <v>-0.25</v>
      </c>
      <c r="M24" s="74">
        <v>4000</v>
      </c>
      <c r="N24" s="74">
        <v>3000</v>
      </c>
      <c r="O24" s="74">
        <f t="shared" si="1"/>
        <v>-1000</v>
      </c>
      <c r="P24" s="110">
        <f t="shared" si="3"/>
        <v>-0.25</v>
      </c>
    </row>
    <row r="25" spans="1:17" x14ac:dyDescent="0.25">
      <c r="A25" t="s">
        <v>0</v>
      </c>
      <c r="B25" t="s">
        <v>79</v>
      </c>
      <c r="C25" t="s">
        <v>80</v>
      </c>
      <c r="D25" s="47" t="s">
        <v>97</v>
      </c>
      <c r="E25" t="s">
        <v>98</v>
      </c>
      <c r="F25" t="s">
        <v>77</v>
      </c>
      <c r="G25" t="s">
        <v>78</v>
      </c>
      <c r="H25" t="s">
        <v>33</v>
      </c>
      <c r="I25" s="1">
        <v>5</v>
      </c>
      <c r="J25" s="1">
        <v>4</v>
      </c>
      <c r="K25" s="1">
        <f t="shared" si="0"/>
        <v>-1</v>
      </c>
      <c r="L25" s="151">
        <f t="shared" si="2"/>
        <v>-0.2</v>
      </c>
      <c r="M25" s="5">
        <v>4000</v>
      </c>
      <c r="N25" s="5">
        <v>3000</v>
      </c>
      <c r="O25" s="5">
        <f t="shared" si="1"/>
        <v>-1000</v>
      </c>
      <c r="P25" s="151">
        <f t="shared" si="3"/>
        <v>-0.25</v>
      </c>
    </row>
    <row r="26" spans="1:17" x14ac:dyDescent="0.25">
      <c r="A26" s="106" t="s">
        <v>0</v>
      </c>
      <c r="B26" s="106" t="s">
        <v>79</v>
      </c>
      <c r="C26" s="106" t="s">
        <v>80</v>
      </c>
      <c r="D26" s="115" t="s">
        <v>99</v>
      </c>
      <c r="E26" s="106" t="s">
        <v>100</v>
      </c>
      <c r="F26" s="106" t="s">
        <v>77</v>
      </c>
      <c r="G26" s="106" t="s">
        <v>78</v>
      </c>
      <c r="H26" s="106" t="s">
        <v>37</v>
      </c>
      <c r="I26" s="80">
        <v>1</v>
      </c>
      <c r="J26" s="80">
        <v>190</v>
      </c>
      <c r="K26" s="80">
        <f t="shared" si="0"/>
        <v>189</v>
      </c>
      <c r="L26" s="123">
        <f t="shared" si="2"/>
        <v>189</v>
      </c>
      <c r="M26" s="121">
        <v>1000</v>
      </c>
      <c r="N26" s="121">
        <v>41055.83</v>
      </c>
      <c r="O26" s="121">
        <f t="shared" si="1"/>
        <v>40055.83</v>
      </c>
      <c r="P26" s="123">
        <f t="shared" si="3"/>
        <v>40.05583</v>
      </c>
      <c r="Q26" s="14"/>
    </row>
    <row r="27" spans="1:17" x14ac:dyDescent="0.25">
      <c r="A27" t="s">
        <v>0</v>
      </c>
      <c r="B27" t="s">
        <v>79</v>
      </c>
      <c r="C27" t="s">
        <v>80</v>
      </c>
      <c r="D27" s="47" t="s">
        <v>101</v>
      </c>
      <c r="E27" t="s">
        <v>102</v>
      </c>
      <c r="F27" t="s">
        <v>77</v>
      </c>
      <c r="G27" t="s">
        <v>78</v>
      </c>
      <c r="H27" t="s">
        <v>33</v>
      </c>
      <c r="I27" s="1">
        <v>2</v>
      </c>
      <c r="J27" s="1">
        <v>2</v>
      </c>
      <c r="K27" s="1">
        <f t="shared" si="0"/>
        <v>0</v>
      </c>
      <c r="L27" s="151">
        <f t="shared" ref="L27:L76" si="4">K27/I27</f>
        <v>0</v>
      </c>
      <c r="M27" s="5">
        <v>2000</v>
      </c>
      <c r="N27" s="5">
        <v>2000</v>
      </c>
      <c r="O27" s="5">
        <f t="shared" si="1"/>
        <v>0</v>
      </c>
      <c r="P27" s="151">
        <f t="shared" si="3"/>
        <v>0</v>
      </c>
    </row>
    <row r="28" spans="1:17" x14ac:dyDescent="0.25">
      <c r="A28" s="61" t="s">
        <v>0</v>
      </c>
      <c r="B28" s="61" t="s">
        <v>79</v>
      </c>
      <c r="C28" s="61" t="s">
        <v>80</v>
      </c>
      <c r="D28" s="73" t="s">
        <v>103</v>
      </c>
      <c r="E28" s="61" t="s">
        <v>104</v>
      </c>
      <c r="F28" s="61" t="s">
        <v>77</v>
      </c>
      <c r="G28" s="61" t="s">
        <v>78</v>
      </c>
      <c r="H28" s="61" t="s">
        <v>33</v>
      </c>
      <c r="I28" s="63">
        <v>17</v>
      </c>
      <c r="J28" s="63">
        <v>21</v>
      </c>
      <c r="K28" s="63">
        <f t="shared" si="0"/>
        <v>4</v>
      </c>
      <c r="L28" s="110">
        <f t="shared" si="4"/>
        <v>0.23529411764705882</v>
      </c>
      <c r="M28" s="74">
        <v>20750</v>
      </c>
      <c r="N28" s="74">
        <v>20250</v>
      </c>
      <c r="O28" s="74">
        <f t="shared" si="1"/>
        <v>-500</v>
      </c>
      <c r="P28" s="110">
        <f t="shared" si="3"/>
        <v>-2.4096385542168676E-2</v>
      </c>
    </row>
    <row r="29" spans="1:17" x14ac:dyDescent="0.25">
      <c r="A29" t="s">
        <v>0</v>
      </c>
      <c r="B29" t="s">
        <v>79</v>
      </c>
      <c r="C29" t="s">
        <v>80</v>
      </c>
      <c r="D29" s="47" t="s">
        <v>105</v>
      </c>
      <c r="E29" t="s">
        <v>106</v>
      </c>
      <c r="F29" t="s">
        <v>107</v>
      </c>
      <c r="G29" t="s">
        <v>78</v>
      </c>
      <c r="H29" t="s">
        <v>33</v>
      </c>
      <c r="I29" s="1">
        <v>1</v>
      </c>
      <c r="J29" s="1">
        <v>1</v>
      </c>
      <c r="K29" s="1">
        <f t="shared" si="0"/>
        <v>0</v>
      </c>
      <c r="L29" s="151">
        <f t="shared" si="4"/>
        <v>0</v>
      </c>
      <c r="M29" s="5">
        <v>1000</v>
      </c>
      <c r="N29" s="5">
        <v>1000</v>
      </c>
      <c r="O29" s="5">
        <f t="shared" si="1"/>
        <v>0</v>
      </c>
      <c r="P29" s="151">
        <f t="shared" si="3"/>
        <v>0</v>
      </c>
    </row>
    <row r="30" spans="1:17" x14ac:dyDescent="0.25">
      <c r="A30" s="61" t="s">
        <v>0</v>
      </c>
      <c r="B30" s="61" t="s">
        <v>79</v>
      </c>
      <c r="C30" s="61" t="s">
        <v>80</v>
      </c>
      <c r="D30" s="73" t="s">
        <v>108</v>
      </c>
      <c r="E30" s="61" t="s">
        <v>109</v>
      </c>
      <c r="F30" s="61" t="s">
        <v>107</v>
      </c>
      <c r="G30" s="61" t="s">
        <v>78</v>
      </c>
      <c r="H30" s="61" t="s">
        <v>33</v>
      </c>
      <c r="I30" s="63">
        <v>2</v>
      </c>
      <c r="J30" s="63">
        <v>2</v>
      </c>
      <c r="K30" s="63">
        <f t="shared" si="0"/>
        <v>0</v>
      </c>
      <c r="L30" s="110">
        <f t="shared" si="4"/>
        <v>0</v>
      </c>
      <c r="M30" s="74">
        <v>7000</v>
      </c>
      <c r="N30" s="74">
        <v>7000</v>
      </c>
      <c r="O30" s="74">
        <f t="shared" si="1"/>
        <v>0</v>
      </c>
      <c r="P30" s="110">
        <f t="shared" si="3"/>
        <v>0</v>
      </c>
    </row>
    <row r="31" spans="1:17" x14ac:dyDescent="0.25">
      <c r="A31" t="s">
        <v>0</v>
      </c>
      <c r="B31" t="s">
        <v>79</v>
      </c>
      <c r="C31" t="s">
        <v>80</v>
      </c>
      <c r="D31" s="47" t="s">
        <v>110</v>
      </c>
      <c r="E31" t="s">
        <v>111</v>
      </c>
      <c r="F31" t="s">
        <v>107</v>
      </c>
      <c r="G31" t="s">
        <v>78</v>
      </c>
      <c r="H31" t="s">
        <v>33</v>
      </c>
      <c r="I31" s="1">
        <v>1</v>
      </c>
      <c r="J31" s="1">
        <v>2</v>
      </c>
      <c r="K31" s="1">
        <f t="shared" si="0"/>
        <v>1</v>
      </c>
      <c r="L31" s="151">
        <f t="shared" si="4"/>
        <v>1</v>
      </c>
      <c r="M31" s="5">
        <v>500</v>
      </c>
      <c r="N31" s="5">
        <v>1000</v>
      </c>
      <c r="O31" s="5">
        <f t="shared" si="1"/>
        <v>500</v>
      </c>
      <c r="P31" s="151">
        <f t="shared" si="3"/>
        <v>1</v>
      </c>
    </row>
    <row r="32" spans="1:17" x14ac:dyDescent="0.25">
      <c r="A32" s="61" t="s">
        <v>0</v>
      </c>
      <c r="B32" s="61" t="s">
        <v>79</v>
      </c>
      <c r="C32" s="61" t="s">
        <v>80</v>
      </c>
      <c r="D32" s="73" t="s">
        <v>112</v>
      </c>
      <c r="E32" s="61" t="s">
        <v>113</v>
      </c>
      <c r="F32" s="61" t="s">
        <v>77</v>
      </c>
      <c r="G32" s="61" t="s">
        <v>78</v>
      </c>
      <c r="H32" s="61" t="s">
        <v>33</v>
      </c>
      <c r="I32" s="63">
        <v>3</v>
      </c>
      <c r="J32" s="63">
        <v>3</v>
      </c>
      <c r="K32" s="63">
        <f t="shared" si="0"/>
        <v>0</v>
      </c>
      <c r="L32" s="110">
        <f t="shared" si="4"/>
        <v>0</v>
      </c>
      <c r="M32" s="74">
        <v>1500</v>
      </c>
      <c r="N32" s="74">
        <v>1500</v>
      </c>
      <c r="O32" s="74">
        <f t="shared" si="1"/>
        <v>0</v>
      </c>
      <c r="P32" s="110">
        <f t="shared" si="3"/>
        <v>0</v>
      </c>
    </row>
    <row r="33" spans="1:16" x14ac:dyDescent="0.25">
      <c r="A33" t="s">
        <v>0</v>
      </c>
      <c r="B33" t="s">
        <v>79</v>
      </c>
      <c r="C33" t="s">
        <v>80</v>
      </c>
      <c r="D33" s="47" t="s">
        <v>114</v>
      </c>
      <c r="E33" t="s">
        <v>115</v>
      </c>
      <c r="F33" t="s">
        <v>77</v>
      </c>
      <c r="G33" t="s">
        <v>78</v>
      </c>
      <c r="H33" t="s">
        <v>37</v>
      </c>
      <c r="I33" s="1">
        <v>1</v>
      </c>
      <c r="J33" s="1">
        <v>1</v>
      </c>
      <c r="K33" s="1">
        <f t="shared" si="0"/>
        <v>0</v>
      </c>
      <c r="L33" s="151">
        <f t="shared" si="4"/>
        <v>0</v>
      </c>
      <c r="M33" s="5">
        <v>1500</v>
      </c>
      <c r="N33" s="5">
        <v>1500</v>
      </c>
      <c r="O33" s="5">
        <f t="shared" si="1"/>
        <v>0</v>
      </c>
      <c r="P33" s="151">
        <f t="shared" si="3"/>
        <v>0</v>
      </c>
    </row>
    <row r="34" spans="1:16" x14ac:dyDescent="0.25">
      <c r="A34" s="61" t="s">
        <v>0</v>
      </c>
      <c r="B34" s="61" t="s">
        <v>79</v>
      </c>
      <c r="C34" s="61" t="s">
        <v>80</v>
      </c>
      <c r="D34" s="73" t="s">
        <v>116</v>
      </c>
      <c r="E34" s="61" t="s">
        <v>117</v>
      </c>
      <c r="F34" s="61" t="s">
        <v>77</v>
      </c>
      <c r="G34" s="61" t="s">
        <v>78</v>
      </c>
      <c r="H34" s="61" t="s">
        <v>33</v>
      </c>
      <c r="I34" s="63">
        <v>1</v>
      </c>
      <c r="J34" s="63">
        <v>1</v>
      </c>
      <c r="K34" s="63">
        <f t="shared" si="0"/>
        <v>0</v>
      </c>
      <c r="L34" s="110">
        <f t="shared" si="4"/>
        <v>0</v>
      </c>
      <c r="M34" s="74">
        <v>5000</v>
      </c>
      <c r="N34" s="74">
        <v>5000</v>
      </c>
      <c r="O34" s="74">
        <f t="shared" si="1"/>
        <v>0</v>
      </c>
      <c r="P34" s="110">
        <f t="shared" si="3"/>
        <v>0</v>
      </c>
    </row>
    <row r="35" spans="1:16" x14ac:dyDescent="0.25">
      <c r="A35" t="s">
        <v>0</v>
      </c>
      <c r="B35" t="s">
        <v>79</v>
      </c>
      <c r="C35" t="s">
        <v>80</v>
      </c>
      <c r="D35" s="47" t="s">
        <v>118</v>
      </c>
      <c r="E35" t="s">
        <v>119</v>
      </c>
      <c r="F35" t="s">
        <v>107</v>
      </c>
      <c r="G35" t="s">
        <v>78</v>
      </c>
      <c r="H35" t="s">
        <v>33</v>
      </c>
      <c r="I35" s="1">
        <v>2</v>
      </c>
      <c r="J35" s="1">
        <v>2</v>
      </c>
      <c r="K35" s="1">
        <f t="shared" si="0"/>
        <v>0</v>
      </c>
      <c r="L35" s="151">
        <f t="shared" si="4"/>
        <v>0</v>
      </c>
      <c r="M35" s="5">
        <v>1000</v>
      </c>
      <c r="N35" s="5">
        <v>1500</v>
      </c>
      <c r="O35" s="5">
        <f t="shared" si="1"/>
        <v>500</v>
      </c>
      <c r="P35" s="151">
        <f t="shared" si="3"/>
        <v>0.5</v>
      </c>
    </row>
    <row r="36" spans="1:16" x14ac:dyDescent="0.25">
      <c r="A36" s="61" t="s">
        <v>0</v>
      </c>
      <c r="B36" s="61" t="s">
        <v>79</v>
      </c>
      <c r="C36" s="61" t="s">
        <v>80</v>
      </c>
      <c r="D36" s="73" t="s">
        <v>120</v>
      </c>
      <c r="E36" s="61" t="s">
        <v>121</v>
      </c>
      <c r="F36" s="61" t="s">
        <v>77</v>
      </c>
      <c r="G36" s="61" t="s">
        <v>78</v>
      </c>
      <c r="H36" s="61" t="s">
        <v>37</v>
      </c>
      <c r="I36" s="63">
        <v>5</v>
      </c>
      <c r="J36" s="63">
        <v>0</v>
      </c>
      <c r="K36" s="63">
        <f t="shared" si="0"/>
        <v>-5</v>
      </c>
      <c r="L36" s="110">
        <f t="shared" si="4"/>
        <v>-1</v>
      </c>
      <c r="M36" s="74">
        <v>250</v>
      </c>
      <c r="N36" s="74">
        <v>0</v>
      </c>
      <c r="O36" s="74">
        <f t="shared" si="1"/>
        <v>-250</v>
      </c>
      <c r="P36" s="110">
        <f t="shared" si="3"/>
        <v>-1</v>
      </c>
    </row>
    <row r="37" spans="1:16" x14ac:dyDescent="0.25">
      <c r="A37" t="s">
        <v>0</v>
      </c>
      <c r="B37" t="s">
        <v>79</v>
      </c>
      <c r="C37" t="s">
        <v>80</v>
      </c>
      <c r="D37" s="47" t="s">
        <v>122</v>
      </c>
      <c r="E37" t="s">
        <v>123</v>
      </c>
      <c r="F37" t="s">
        <v>77</v>
      </c>
      <c r="G37" t="s">
        <v>78</v>
      </c>
      <c r="H37" t="s">
        <v>33</v>
      </c>
      <c r="I37" s="1">
        <v>1</v>
      </c>
      <c r="J37" s="1">
        <v>1</v>
      </c>
      <c r="K37" s="1">
        <f t="shared" si="0"/>
        <v>0</v>
      </c>
      <c r="L37" s="151">
        <f t="shared" si="4"/>
        <v>0</v>
      </c>
      <c r="M37" s="5">
        <v>500</v>
      </c>
      <c r="N37" s="5">
        <v>500</v>
      </c>
      <c r="O37" s="5">
        <f t="shared" si="1"/>
        <v>0</v>
      </c>
      <c r="P37" s="151">
        <f t="shared" si="3"/>
        <v>0</v>
      </c>
    </row>
    <row r="38" spans="1:16" x14ac:dyDescent="0.25">
      <c r="A38" s="61" t="s">
        <v>0</v>
      </c>
      <c r="B38" s="61" t="s">
        <v>79</v>
      </c>
      <c r="C38" s="61" t="s">
        <v>80</v>
      </c>
      <c r="D38" s="73" t="s">
        <v>124</v>
      </c>
      <c r="E38" s="61" t="s">
        <v>125</v>
      </c>
      <c r="F38" s="61" t="s">
        <v>77</v>
      </c>
      <c r="G38" s="61" t="s">
        <v>78</v>
      </c>
      <c r="H38" s="61" t="s">
        <v>33</v>
      </c>
      <c r="I38" s="63">
        <v>1</v>
      </c>
      <c r="J38" s="63">
        <v>1</v>
      </c>
      <c r="K38" s="63">
        <f t="shared" si="0"/>
        <v>0</v>
      </c>
      <c r="L38" s="110">
        <f t="shared" si="4"/>
        <v>0</v>
      </c>
      <c r="M38" s="74">
        <v>500</v>
      </c>
      <c r="N38" s="74">
        <v>500</v>
      </c>
      <c r="O38" s="74">
        <f t="shared" si="1"/>
        <v>0</v>
      </c>
      <c r="P38" s="110">
        <f t="shared" si="3"/>
        <v>0</v>
      </c>
    </row>
    <row r="39" spans="1:16" x14ac:dyDescent="0.25">
      <c r="A39" t="s">
        <v>0</v>
      </c>
      <c r="B39" t="s">
        <v>79</v>
      </c>
      <c r="C39" t="s">
        <v>80</v>
      </c>
      <c r="D39" s="47" t="s">
        <v>126</v>
      </c>
      <c r="E39" t="s">
        <v>127</v>
      </c>
      <c r="F39" t="s">
        <v>77</v>
      </c>
      <c r="G39" t="s">
        <v>78</v>
      </c>
      <c r="H39" t="s">
        <v>33</v>
      </c>
      <c r="I39" s="1">
        <v>9</v>
      </c>
      <c r="J39" s="1">
        <v>4</v>
      </c>
      <c r="K39" s="1">
        <f t="shared" si="0"/>
        <v>-5</v>
      </c>
      <c r="L39" s="151">
        <f t="shared" si="4"/>
        <v>-0.55555555555555558</v>
      </c>
      <c r="M39" s="5">
        <v>8250</v>
      </c>
      <c r="N39" s="5">
        <v>4000</v>
      </c>
      <c r="O39" s="5">
        <f t="shared" si="1"/>
        <v>-4250</v>
      </c>
      <c r="P39" s="151">
        <f t="shared" si="3"/>
        <v>-0.51515151515151514</v>
      </c>
    </row>
    <row r="40" spans="1:16" x14ac:dyDescent="0.25">
      <c r="A40" s="61" t="s">
        <v>0</v>
      </c>
      <c r="B40" s="61" t="s">
        <v>79</v>
      </c>
      <c r="C40" s="61" t="s">
        <v>80</v>
      </c>
      <c r="D40" s="73" t="s">
        <v>371</v>
      </c>
      <c r="E40" s="61" t="s">
        <v>372</v>
      </c>
      <c r="F40" s="61" t="s">
        <v>77</v>
      </c>
      <c r="G40" s="61" t="s">
        <v>83</v>
      </c>
      <c r="H40" s="61" t="s">
        <v>33</v>
      </c>
      <c r="I40" s="63">
        <v>0</v>
      </c>
      <c r="J40" s="63">
        <v>1</v>
      </c>
      <c r="K40" s="63">
        <f t="shared" si="0"/>
        <v>1</v>
      </c>
      <c r="L40" s="152" t="s">
        <v>338</v>
      </c>
      <c r="M40" s="74">
        <v>0</v>
      </c>
      <c r="N40" s="74">
        <v>500</v>
      </c>
      <c r="O40" s="74">
        <f t="shared" si="1"/>
        <v>500</v>
      </c>
      <c r="P40" s="145" t="s">
        <v>338</v>
      </c>
    </row>
    <row r="41" spans="1:16" x14ac:dyDescent="0.25">
      <c r="A41" t="s">
        <v>0</v>
      </c>
      <c r="B41" t="s">
        <v>79</v>
      </c>
      <c r="C41" t="s">
        <v>80</v>
      </c>
      <c r="D41" s="47" t="s">
        <v>128</v>
      </c>
      <c r="E41" t="s">
        <v>129</v>
      </c>
      <c r="F41" t="s">
        <v>77</v>
      </c>
      <c r="G41" t="s">
        <v>78</v>
      </c>
      <c r="H41" t="s">
        <v>33</v>
      </c>
      <c r="I41" s="1">
        <v>2</v>
      </c>
      <c r="J41" s="1">
        <v>1</v>
      </c>
      <c r="K41" s="1">
        <f t="shared" si="0"/>
        <v>-1</v>
      </c>
      <c r="L41" s="151">
        <f t="shared" si="4"/>
        <v>-0.5</v>
      </c>
      <c r="M41" s="5">
        <v>3000</v>
      </c>
      <c r="N41" s="5">
        <v>1500</v>
      </c>
      <c r="O41" s="5">
        <f t="shared" si="1"/>
        <v>-1500</v>
      </c>
      <c r="P41" s="151">
        <f t="shared" si="3"/>
        <v>-0.5</v>
      </c>
    </row>
    <row r="42" spans="1:16" x14ac:dyDescent="0.25">
      <c r="A42" s="61" t="s">
        <v>0</v>
      </c>
      <c r="B42" s="61" t="s">
        <v>79</v>
      </c>
      <c r="C42" s="61" t="s">
        <v>80</v>
      </c>
      <c r="D42" s="73" t="s">
        <v>130</v>
      </c>
      <c r="E42" s="61" t="s">
        <v>131</v>
      </c>
      <c r="F42" s="61" t="s">
        <v>77</v>
      </c>
      <c r="G42" s="61" t="s">
        <v>78</v>
      </c>
      <c r="H42" s="61" t="s">
        <v>33</v>
      </c>
      <c r="I42" s="63">
        <v>2</v>
      </c>
      <c r="J42" s="63">
        <v>2</v>
      </c>
      <c r="K42" s="63">
        <f t="shared" si="0"/>
        <v>0</v>
      </c>
      <c r="L42" s="110">
        <f t="shared" si="4"/>
        <v>0</v>
      </c>
      <c r="M42" s="74">
        <v>2000</v>
      </c>
      <c r="N42" s="74">
        <v>2000</v>
      </c>
      <c r="O42" s="74">
        <f t="shared" si="1"/>
        <v>0</v>
      </c>
      <c r="P42" s="110">
        <f t="shared" si="3"/>
        <v>0</v>
      </c>
    </row>
    <row r="43" spans="1:16" x14ac:dyDescent="0.25">
      <c r="A43" t="s">
        <v>0</v>
      </c>
      <c r="B43" t="s">
        <v>79</v>
      </c>
      <c r="C43" t="s">
        <v>80</v>
      </c>
      <c r="D43" s="47" t="s">
        <v>373</v>
      </c>
      <c r="E43" t="s">
        <v>374</v>
      </c>
      <c r="F43" t="s">
        <v>107</v>
      </c>
      <c r="G43" t="s">
        <v>78</v>
      </c>
      <c r="H43" t="s">
        <v>33</v>
      </c>
      <c r="I43" s="1">
        <v>0</v>
      </c>
      <c r="J43" s="1">
        <v>12</v>
      </c>
      <c r="K43" s="1">
        <f t="shared" si="0"/>
        <v>12</v>
      </c>
      <c r="L43" s="151" t="s">
        <v>338</v>
      </c>
      <c r="M43" s="5">
        <v>0</v>
      </c>
      <c r="N43" s="5">
        <v>3600</v>
      </c>
      <c r="O43" s="5">
        <f t="shared" si="1"/>
        <v>3600</v>
      </c>
      <c r="P43" s="151" t="s">
        <v>338</v>
      </c>
    </row>
    <row r="44" spans="1:16" x14ac:dyDescent="0.25">
      <c r="A44" s="61" t="s">
        <v>0</v>
      </c>
      <c r="B44" s="61" t="s">
        <v>79</v>
      </c>
      <c r="C44" s="61" t="s">
        <v>80</v>
      </c>
      <c r="D44" s="73" t="s">
        <v>214</v>
      </c>
      <c r="E44" s="61" t="s">
        <v>215</v>
      </c>
      <c r="F44" s="61" t="s">
        <v>107</v>
      </c>
      <c r="G44" s="61" t="s">
        <v>78</v>
      </c>
      <c r="H44" s="61" t="s">
        <v>33</v>
      </c>
      <c r="I44" s="63">
        <v>0</v>
      </c>
      <c r="J44" s="63">
        <v>6</v>
      </c>
      <c r="K44" s="63">
        <f t="shared" si="0"/>
        <v>6</v>
      </c>
      <c r="L44" s="153" t="s">
        <v>338</v>
      </c>
      <c r="M44" s="74">
        <v>0</v>
      </c>
      <c r="N44" s="74">
        <v>2500</v>
      </c>
      <c r="O44" s="74">
        <f t="shared" si="1"/>
        <v>2500</v>
      </c>
      <c r="P44" s="153" t="s">
        <v>338</v>
      </c>
    </row>
    <row r="45" spans="1:16" x14ac:dyDescent="0.25">
      <c r="A45" t="s">
        <v>0</v>
      </c>
      <c r="B45" t="s">
        <v>79</v>
      </c>
      <c r="C45" t="s">
        <v>80</v>
      </c>
      <c r="D45" s="47" t="s">
        <v>132</v>
      </c>
      <c r="E45" t="s">
        <v>133</v>
      </c>
      <c r="F45" t="s">
        <v>107</v>
      </c>
      <c r="G45" t="s">
        <v>78</v>
      </c>
      <c r="H45" t="s">
        <v>33</v>
      </c>
      <c r="I45" s="1">
        <v>1</v>
      </c>
      <c r="J45" s="1">
        <v>1</v>
      </c>
      <c r="K45" s="1">
        <f t="shared" si="0"/>
        <v>0</v>
      </c>
      <c r="L45" s="151">
        <f t="shared" si="4"/>
        <v>0</v>
      </c>
      <c r="M45" s="5">
        <v>500</v>
      </c>
      <c r="N45" s="5">
        <v>500</v>
      </c>
      <c r="O45" s="5">
        <f t="shared" si="1"/>
        <v>0</v>
      </c>
      <c r="P45" s="151">
        <f t="shared" si="3"/>
        <v>0</v>
      </c>
    </row>
    <row r="46" spans="1:16" x14ac:dyDescent="0.25">
      <c r="A46" s="61" t="s">
        <v>0</v>
      </c>
      <c r="B46" s="61" t="s">
        <v>79</v>
      </c>
      <c r="C46" s="61" t="s">
        <v>80</v>
      </c>
      <c r="D46" s="73" t="s">
        <v>134</v>
      </c>
      <c r="E46" s="61" t="s">
        <v>135</v>
      </c>
      <c r="F46" s="61" t="s">
        <v>107</v>
      </c>
      <c r="G46" s="61" t="s">
        <v>78</v>
      </c>
      <c r="H46" s="61" t="s">
        <v>33</v>
      </c>
      <c r="I46" s="63">
        <v>4</v>
      </c>
      <c r="J46" s="63">
        <v>3</v>
      </c>
      <c r="K46" s="63">
        <f t="shared" si="0"/>
        <v>-1</v>
      </c>
      <c r="L46" s="110">
        <f t="shared" si="4"/>
        <v>-0.25</v>
      </c>
      <c r="M46" s="74">
        <v>3000</v>
      </c>
      <c r="N46" s="74">
        <v>13000</v>
      </c>
      <c r="O46" s="74">
        <f t="shared" si="1"/>
        <v>10000</v>
      </c>
      <c r="P46" s="110">
        <f t="shared" si="3"/>
        <v>3.3333333333333335</v>
      </c>
    </row>
    <row r="47" spans="1:16" x14ac:dyDescent="0.25">
      <c r="A47" t="s">
        <v>0</v>
      </c>
      <c r="B47" t="s">
        <v>79</v>
      </c>
      <c r="C47" t="s">
        <v>80</v>
      </c>
      <c r="D47" s="47" t="s">
        <v>346</v>
      </c>
      <c r="E47" t="s">
        <v>347</v>
      </c>
      <c r="F47" t="s">
        <v>77</v>
      </c>
      <c r="G47" t="s">
        <v>78</v>
      </c>
      <c r="H47" t="s">
        <v>33</v>
      </c>
      <c r="I47" s="1">
        <v>1</v>
      </c>
      <c r="J47" s="1">
        <v>0</v>
      </c>
      <c r="K47" s="1">
        <f t="shared" si="0"/>
        <v>-1</v>
      </c>
      <c r="L47" s="151">
        <f t="shared" si="4"/>
        <v>-1</v>
      </c>
      <c r="M47" s="5">
        <v>1000</v>
      </c>
      <c r="N47" s="5">
        <v>0</v>
      </c>
      <c r="O47" s="5">
        <f t="shared" si="1"/>
        <v>-1000</v>
      </c>
      <c r="P47" s="151">
        <f t="shared" si="3"/>
        <v>-1</v>
      </c>
    </row>
    <row r="48" spans="1:16" x14ac:dyDescent="0.25">
      <c r="A48" s="61" t="s">
        <v>0</v>
      </c>
      <c r="B48" s="61" t="s">
        <v>79</v>
      </c>
      <c r="C48" s="61" t="s">
        <v>80</v>
      </c>
      <c r="D48" s="73" t="s">
        <v>136</v>
      </c>
      <c r="E48" s="61" t="s">
        <v>137</v>
      </c>
      <c r="F48" s="61" t="s">
        <v>107</v>
      </c>
      <c r="G48" s="61" t="s">
        <v>78</v>
      </c>
      <c r="H48" s="61" t="s">
        <v>33</v>
      </c>
      <c r="I48" s="63">
        <v>1</v>
      </c>
      <c r="J48" s="63">
        <v>1</v>
      </c>
      <c r="K48" s="63">
        <f t="shared" si="0"/>
        <v>0</v>
      </c>
      <c r="L48" s="110">
        <f t="shared" si="4"/>
        <v>0</v>
      </c>
      <c r="M48" s="74">
        <v>500</v>
      </c>
      <c r="N48" s="74">
        <v>500</v>
      </c>
      <c r="O48" s="74">
        <f t="shared" si="1"/>
        <v>0</v>
      </c>
      <c r="P48" s="110">
        <f t="shared" si="3"/>
        <v>0</v>
      </c>
    </row>
    <row r="49" spans="1:16" x14ac:dyDescent="0.25">
      <c r="A49" t="s">
        <v>0</v>
      </c>
      <c r="B49" t="s">
        <v>79</v>
      </c>
      <c r="C49" t="s">
        <v>80</v>
      </c>
      <c r="D49" s="47" t="s">
        <v>138</v>
      </c>
      <c r="E49" t="s">
        <v>139</v>
      </c>
      <c r="F49" t="s">
        <v>107</v>
      </c>
      <c r="G49" t="s">
        <v>78</v>
      </c>
      <c r="H49" t="s">
        <v>33</v>
      </c>
      <c r="I49" s="1">
        <v>2</v>
      </c>
      <c r="J49" s="1">
        <v>2</v>
      </c>
      <c r="K49" s="1">
        <f t="shared" si="0"/>
        <v>0</v>
      </c>
      <c r="L49" s="151">
        <f t="shared" si="4"/>
        <v>0</v>
      </c>
      <c r="M49" s="5">
        <v>1000</v>
      </c>
      <c r="N49" s="5">
        <v>1000</v>
      </c>
      <c r="O49" s="5">
        <f t="shared" si="1"/>
        <v>0</v>
      </c>
      <c r="P49" s="151">
        <f t="shared" si="3"/>
        <v>0</v>
      </c>
    </row>
    <row r="50" spans="1:16" x14ac:dyDescent="0.25">
      <c r="A50" s="61" t="s">
        <v>0</v>
      </c>
      <c r="B50" s="61" t="s">
        <v>79</v>
      </c>
      <c r="C50" s="61" t="s">
        <v>80</v>
      </c>
      <c r="D50" s="73" t="s">
        <v>140</v>
      </c>
      <c r="E50" s="61" t="s">
        <v>141</v>
      </c>
      <c r="F50" s="61" t="s">
        <v>107</v>
      </c>
      <c r="G50" s="61" t="s">
        <v>78</v>
      </c>
      <c r="H50" s="61" t="s">
        <v>33</v>
      </c>
      <c r="I50" s="63">
        <v>1</v>
      </c>
      <c r="J50" s="63">
        <v>1</v>
      </c>
      <c r="K50" s="63">
        <f t="shared" si="0"/>
        <v>0</v>
      </c>
      <c r="L50" s="110">
        <f t="shared" si="4"/>
        <v>0</v>
      </c>
      <c r="M50" s="74">
        <v>2500</v>
      </c>
      <c r="N50" s="74">
        <v>2500</v>
      </c>
      <c r="O50" s="74">
        <f t="shared" si="1"/>
        <v>0</v>
      </c>
      <c r="P50" s="110">
        <f t="shared" si="3"/>
        <v>0</v>
      </c>
    </row>
    <row r="51" spans="1:16" x14ac:dyDescent="0.25">
      <c r="A51" t="s">
        <v>0</v>
      </c>
      <c r="B51" t="s">
        <v>79</v>
      </c>
      <c r="C51" t="s">
        <v>80</v>
      </c>
      <c r="D51" s="47" t="s">
        <v>142</v>
      </c>
      <c r="E51" t="s">
        <v>143</v>
      </c>
      <c r="F51" t="s">
        <v>107</v>
      </c>
      <c r="G51" t="s">
        <v>78</v>
      </c>
      <c r="H51" t="s">
        <v>33</v>
      </c>
      <c r="I51" s="1">
        <v>3</v>
      </c>
      <c r="J51" s="1">
        <v>5</v>
      </c>
      <c r="K51" s="1">
        <f t="shared" si="0"/>
        <v>2</v>
      </c>
      <c r="L51" s="151">
        <f t="shared" si="4"/>
        <v>0.66666666666666663</v>
      </c>
      <c r="M51" s="5">
        <v>6000</v>
      </c>
      <c r="N51" s="5">
        <v>10000</v>
      </c>
      <c r="O51" s="5">
        <f t="shared" si="1"/>
        <v>4000</v>
      </c>
      <c r="P51" s="151">
        <f t="shared" si="3"/>
        <v>0.66666666666666663</v>
      </c>
    </row>
    <row r="52" spans="1:16" x14ac:dyDescent="0.25">
      <c r="A52" s="61" t="s">
        <v>0</v>
      </c>
      <c r="B52" s="61" t="s">
        <v>79</v>
      </c>
      <c r="C52" s="61" t="s">
        <v>80</v>
      </c>
      <c r="D52" s="73" t="s">
        <v>237</v>
      </c>
      <c r="E52" s="61" t="s">
        <v>238</v>
      </c>
      <c r="F52" s="61" t="s">
        <v>107</v>
      </c>
      <c r="G52" s="61" t="s">
        <v>78</v>
      </c>
      <c r="H52" s="61" t="s">
        <v>33</v>
      </c>
      <c r="I52" s="63">
        <v>4</v>
      </c>
      <c r="J52" s="63">
        <v>8</v>
      </c>
      <c r="K52" s="63">
        <f t="shared" si="0"/>
        <v>4</v>
      </c>
      <c r="L52" s="110">
        <f t="shared" si="4"/>
        <v>1</v>
      </c>
      <c r="M52" s="74">
        <v>15000</v>
      </c>
      <c r="N52" s="74">
        <v>33000</v>
      </c>
      <c r="O52" s="74">
        <f t="shared" si="1"/>
        <v>18000</v>
      </c>
      <c r="P52" s="110">
        <f t="shared" si="3"/>
        <v>1.2</v>
      </c>
    </row>
    <row r="53" spans="1:16" x14ac:dyDescent="0.25">
      <c r="A53" t="s">
        <v>0</v>
      </c>
      <c r="B53" t="s">
        <v>79</v>
      </c>
      <c r="C53" t="s">
        <v>80</v>
      </c>
      <c r="D53" s="47" t="s">
        <v>239</v>
      </c>
      <c r="E53" t="s">
        <v>240</v>
      </c>
      <c r="F53" t="s">
        <v>77</v>
      </c>
      <c r="G53" t="s">
        <v>78</v>
      </c>
      <c r="H53" t="s">
        <v>33</v>
      </c>
      <c r="I53" s="1">
        <v>2</v>
      </c>
      <c r="J53" s="1">
        <v>3</v>
      </c>
      <c r="K53" s="1">
        <f t="shared" si="0"/>
        <v>1</v>
      </c>
      <c r="L53" s="151">
        <f t="shared" si="4"/>
        <v>0.5</v>
      </c>
      <c r="M53" s="5">
        <v>2000</v>
      </c>
      <c r="N53" s="5">
        <v>3000</v>
      </c>
      <c r="O53" s="5">
        <f t="shared" si="1"/>
        <v>1000</v>
      </c>
      <c r="P53" s="151">
        <f t="shared" si="3"/>
        <v>0.5</v>
      </c>
    </row>
    <row r="54" spans="1:16" x14ac:dyDescent="0.25">
      <c r="A54" s="61" t="s">
        <v>0</v>
      </c>
      <c r="B54" s="61" t="s">
        <v>79</v>
      </c>
      <c r="C54" s="61" t="s">
        <v>80</v>
      </c>
      <c r="D54" s="73" t="s">
        <v>241</v>
      </c>
      <c r="E54" s="61" t="s">
        <v>242</v>
      </c>
      <c r="F54" s="61" t="s">
        <v>77</v>
      </c>
      <c r="G54" s="61" t="s">
        <v>78</v>
      </c>
      <c r="H54" s="61" t="s">
        <v>33</v>
      </c>
      <c r="I54" s="63">
        <v>1</v>
      </c>
      <c r="J54" s="63">
        <v>1</v>
      </c>
      <c r="K54" s="63">
        <f t="shared" si="0"/>
        <v>0</v>
      </c>
      <c r="L54" s="110">
        <f t="shared" si="4"/>
        <v>0</v>
      </c>
      <c r="M54" s="74">
        <v>500</v>
      </c>
      <c r="N54" s="74">
        <v>500</v>
      </c>
      <c r="O54" s="74">
        <f t="shared" si="1"/>
        <v>0</v>
      </c>
      <c r="P54" s="110">
        <f t="shared" si="3"/>
        <v>0</v>
      </c>
    </row>
    <row r="55" spans="1:16" x14ac:dyDescent="0.25">
      <c r="A55" t="s">
        <v>0</v>
      </c>
      <c r="B55" t="s">
        <v>79</v>
      </c>
      <c r="C55" t="s">
        <v>80</v>
      </c>
      <c r="D55" s="47" t="s">
        <v>243</v>
      </c>
      <c r="E55" t="s">
        <v>244</v>
      </c>
      <c r="F55" t="s">
        <v>77</v>
      </c>
      <c r="G55" t="s">
        <v>78</v>
      </c>
      <c r="H55" t="s">
        <v>33</v>
      </c>
      <c r="I55" s="1">
        <v>6</v>
      </c>
      <c r="J55" s="1">
        <v>6</v>
      </c>
      <c r="K55" s="1">
        <f t="shared" si="0"/>
        <v>0</v>
      </c>
      <c r="L55" s="151">
        <f t="shared" si="4"/>
        <v>0</v>
      </c>
      <c r="M55" s="5">
        <v>9000</v>
      </c>
      <c r="N55" s="5">
        <v>9000</v>
      </c>
      <c r="O55" s="5">
        <f t="shared" si="1"/>
        <v>0</v>
      </c>
      <c r="P55" s="151">
        <f t="shared" si="3"/>
        <v>0</v>
      </c>
    </row>
    <row r="56" spans="1:16" x14ac:dyDescent="0.25">
      <c r="A56" s="61" t="s">
        <v>0</v>
      </c>
      <c r="B56" s="61" t="s">
        <v>79</v>
      </c>
      <c r="C56" s="61" t="s">
        <v>80</v>
      </c>
      <c r="D56" s="73" t="s">
        <v>245</v>
      </c>
      <c r="E56" s="61" t="s">
        <v>246</v>
      </c>
      <c r="F56" s="61" t="s">
        <v>107</v>
      </c>
      <c r="G56" s="61" t="s">
        <v>78</v>
      </c>
      <c r="H56" s="61" t="s">
        <v>33</v>
      </c>
      <c r="I56" s="63">
        <v>1</v>
      </c>
      <c r="J56" s="63">
        <v>2</v>
      </c>
      <c r="K56" s="63">
        <f t="shared" si="0"/>
        <v>1</v>
      </c>
      <c r="L56" s="110">
        <f t="shared" si="4"/>
        <v>1</v>
      </c>
      <c r="M56" s="74">
        <v>300</v>
      </c>
      <c r="N56" s="74">
        <v>300</v>
      </c>
      <c r="O56" s="74">
        <f t="shared" si="1"/>
        <v>0</v>
      </c>
      <c r="P56" s="110">
        <f t="shared" si="3"/>
        <v>0</v>
      </c>
    </row>
    <row r="57" spans="1:16" x14ac:dyDescent="0.25">
      <c r="A57" t="s">
        <v>0</v>
      </c>
      <c r="B57" t="s">
        <v>79</v>
      </c>
      <c r="C57" t="s">
        <v>80</v>
      </c>
      <c r="D57" s="47" t="s">
        <v>144</v>
      </c>
      <c r="E57" t="s">
        <v>145</v>
      </c>
      <c r="F57" t="s">
        <v>107</v>
      </c>
      <c r="G57" t="s">
        <v>78</v>
      </c>
      <c r="H57" t="s">
        <v>33</v>
      </c>
      <c r="I57" s="1">
        <v>5</v>
      </c>
      <c r="J57" s="1">
        <v>2</v>
      </c>
      <c r="K57" s="1">
        <f t="shared" si="0"/>
        <v>-3</v>
      </c>
      <c r="L57" s="151">
        <f t="shared" si="4"/>
        <v>-0.6</v>
      </c>
      <c r="M57" s="5">
        <v>10000</v>
      </c>
      <c r="N57" s="5">
        <v>4000</v>
      </c>
      <c r="O57" s="5">
        <f t="shared" si="1"/>
        <v>-6000</v>
      </c>
      <c r="P57" s="151">
        <f t="shared" si="3"/>
        <v>-0.6</v>
      </c>
    </row>
    <row r="58" spans="1:16" x14ac:dyDescent="0.25">
      <c r="A58" s="61" t="s">
        <v>0</v>
      </c>
      <c r="B58" s="61" t="s">
        <v>79</v>
      </c>
      <c r="C58" s="61" t="s">
        <v>80</v>
      </c>
      <c r="D58" s="73" t="s">
        <v>146</v>
      </c>
      <c r="E58" s="61" t="s">
        <v>147</v>
      </c>
      <c r="F58" s="61" t="s">
        <v>107</v>
      </c>
      <c r="G58" s="61" t="s">
        <v>78</v>
      </c>
      <c r="H58" s="61" t="s">
        <v>33</v>
      </c>
      <c r="I58" s="63">
        <v>2</v>
      </c>
      <c r="J58" s="63">
        <v>2</v>
      </c>
      <c r="K58" s="63">
        <f t="shared" si="0"/>
        <v>0</v>
      </c>
      <c r="L58" s="110">
        <f t="shared" si="4"/>
        <v>0</v>
      </c>
      <c r="M58" s="74">
        <v>2000</v>
      </c>
      <c r="N58" s="74">
        <v>2000</v>
      </c>
      <c r="O58" s="74">
        <f t="shared" si="1"/>
        <v>0</v>
      </c>
      <c r="P58" s="110">
        <f t="shared" si="3"/>
        <v>0</v>
      </c>
    </row>
    <row r="59" spans="1:16" x14ac:dyDescent="0.25">
      <c r="A59" t="s">
        <v>0</v>
      </c>
      <c r="B59" t="s">
        <v>79</v>
      </c>
      <c r="C59" t="s">
        <v>80</v>
      </c>
      <c r="D59" s="47" t="s">
        <v>148</v>
      </c>
      <c r="E59" t="s">
        <v>149</v>
      </c>
      <c r="F59" t="s">
        <v>77</v>
      </c>
      <c r="G59" t="s">
        <v>78</v>
      </c>
      <c r="H59" t="s">
        <v>33</v>
      </c>
      <c r="I59" s="1">
        <v>1</v>
      </c>
      <c r="J59" s="1">
        <v>1</v>
      </c>
      <c r="K59" s="1">
        <f t="shared" si="0"/>
        <v>0</v>
      </c>
      <c r="L59" s="151">
        <f t="shared" si="4"/>
        <v>0</v>
      </c>
      <c r="M59" s="5">
        <v>1000</v>
      </c>
      <c r="N59" s="5">
        <v>1000</v>
      </c>
      <c r="O59" s="5">
        <f t="shared" si="1"/>
        <v>0</v>
      </c>
      <c r="P59" s="151">
        <f t="shared" si="3"/>
        <v>0</v>
      </c>
    </row>
    <row r="60" spans="1:16" x14ac:dyDescent="0.25">
      <c r="A60" s="61" t="s">
        <v>0</v>
      </c>
      <c r="B60" s="61" t="s">
        <v>79</v>
      </c>
      <c r="C60" s="61" t="s">
        <v>80</v>
      </c>
      <c r="D60" s="73" t="s">
        <v>150</v>
      </c>
      <c r="E60" s="61" t="s">
        <v>151</v>
      </c>
      <c r="F60" s="61" t="s">
        <v>77</v>
      </c>
      <c r="G60" s="61" t="s">
        <v>78</v>
      </c>
      <c r="H60" s="61" t="s">
        <v>33</v>
      </c>
      <c r="I60" s="63">
        <v>10</v>
      </c>
      <c r="J60" s="63">
        <v>8</v>
      </c>
      <c r="K60" s="63">
        <f t="shared" si="0"/>
        <v>-2</v>
      </c>
      <c r="L60" s="110">
        <f t="shared" si="4"/>
        <v>-0.2</v>
      </c>
      <c r="M60" s="74">
        <v>15000</v>
      </c>
      <c r="N60" s="74">
        <v>12000</v>
      </c>
      <c r="O60" s="74">
        <f t="shared" si="1"/>
        <v>-3000</v>
      </c>
      <c r="P60" s="110">
        <f t="shared" si="3"/>
        <v>-0.2</v>
      </c>
    </row>
    <row r="61" spans="1:16" x14ac:dyDescent="0.25">
      <c r="A61" t="s">
        <v>0</v>
      </c>
      <c r="B61" t="s">
        <v>79</v>
      </c>
      <c r="C61" t="s">
        <v>80</v>
      </c>
      <c r="D61" s="47" t="s">
        <v>152</v>
      </c>
      <c r="E61" t="s">
        <v>153</v>
      </c>
      <c r="F61" t="s">
        <v>107</v>
      </c>
      <c r="G61" t="s">
        <v>78</v>
      </c>
      <c r="H61" t="s">
        <v>33</v>
      </c>
      <c r="I61" s="1">
        <v>11</v>
      </c>
      <c r="J61" s="1">
        <v>7</v>
      </c>
      <c r="K61" s="1">
        <f t="shared" si="0"/>
        <v>-4</v>
      </c>
      <c r="L61" s="151">
        <f t="shared" si="4"/>
        <v>-0.36363636363636365</v>
      </c>
      <c r="M61" s="5">
        <v>16500</v>
      </c>
      <c r="N61" s="5">
        <v>10500</v>
      </c>
      <c r="O61" s="5">
        <f t="shared" si="1"/>
        <v>-6000</v>
      </c>
      <c r="P61" s="151">
        <f t="shared" si="3"/>
        <v>-0.36363636363636365</v>
      </c>
    </row>
    <row r="62" spans="1:16" x14ac:dyDescent="0.25">
      <c r="A62" s="61" t="s">
        <v>0</v>
      </c>
      <c r="B62" s="61" t="s">
        <v>79</v>
      </c>
      <c r="C62" s="61" t="s">
        <v>80</v>
      </c>
      <c r="D62" s="73" t="s">
        <v>154</v>
      </c>
      <c r="E62" s="61" t="s">
        <v>155</v>
      </c>
      <c r="F62" s="61" t="s">
        <v>107</v>
      </c>
      <c r="G62" s="61" t="s">
        <v>78</v>
      </c>
      <c r="H62" s="61" t="s">
        <v>33</v>
      </c>
      <c r="I62" s="63">
        <v>2</v>
      </c>
      <c r="J62" s="63">
        <v>3</v>
      </c>
      <c r="K62" s="63">
        <f t="shared" si="0"/>
        <v>1</v>
      </c>
      <c r="L62" s="110">
        <f t="shared" si="4"/>
        <v>0.5</v>
      </c>
      <c r="M62" s="74">
        <v>1000</v>
      </c>
      <c r="N62" s="74">
        <v>1500</v>
      </c>
      <c r="O62" s="74">
        <f t="shared" si="1"/>
        <v>500</v>
      </c>
      <c r="P62" s="110">
        <f t="shared" si="3"/>
        <v>0.5</v>
      </c>
    </row>
    <row r="63" spans="1:16" x14ac:dyDescent="0.25">
      <c r="A63" t="s">
        <v>0</v>
      </c>
      <c r="B63" t="s">
        <v>79</v>
      </c>
      <c r="C63" t="s">
        <v>80</v>
      </c>
      <c r="D63" s="47" t="s">
        <v>156</v>
      </c>
      <c r="E63" t="s">
        <v>157</v>
      </c>
      <c r="F63" t="s">
        <v>77</v>
      </c>
      <c r="G63" t="s">
        <v>83</v>
      </c>
      <c r="H63" t="s">
        <v>33</v>
      </c>
      <c r="I63" s="1">
        <v>15</v>
      </c>
      <c r="J63" s="1">
        <v>11</v>
      </c>
      <c r="K63" s="1">
        <f t="shared" si="0"/>
        <v>-4</v>
      </c>
      <c r="L63" s="151">
        <f t="shared" si="4"/>
        <v>-0.26666666666666666</v>
      </c>
      <c r="M63" s="5">
        <v>8700</v>
      </c>
      <c r="N63" s="5">
        <v>6000</v>
      </c>
      <c r="O63" s="5">
        <f t="shared" si="1"/>
        <v>-2700</v>
      </c>
      <c r="P63" s="151">
        <f t="shared" si="3"/>
        <v>-0.31034482758620691</v>
      </c>
    </row>
    <row r="64" spans="1:16" x14ac:dyDescent="0.25">
      <c r="A64" s="61" t="s">
        <v>0</v>
      </c>
      <c r="B64" s="61" t="s">
        <v>79</v>
      </c>
      <c r="C64" s="61" t="s">
        <v>80</v>
      </c>
      <c r="D64" s="73" t="s">
        <v>216</v>
      </c>
      <c r="E64" s="61" t="s">
        <v>217</v>
      </c>
      <c r="F64" s="61" t="s">
        <v>77</v>
      </c>
      <c r="G64" s="61" t="s">
        <v>78</v>
      </c>
      <c r="H64" s="61" t="s">
        <v>33</v>
      </c>
      <c r="I64" s="63">
        <v>9</v>
      </c>
      <c r="J64" s="63">
        <v>16</v>
      </c>
      <c r="K64" s="63">
        <f t="shared" si="0"/>
        <v>7</v>
      </c>
      <c r="L64" s="110">
        <f t="shared" si="4"/>
        <v>0.77777777777777779</v>
      </c>
      <c r="M64" s="74">
        <v>12750</v>
      </c>
      <c r="N64" s="74">
        <v>24000</v>
      </c>
      <c r="O64" s="74">
        <f t="shared" si="1"/>
        <v>11250</v>
      </c>
      <c r="P64" s="110">
        <f t="shared" si="3"/>
        <v>0.88235294117647056</v>
      </c>
    </row>
    <row r="65" spans="1:16" x14ac:dyDescent="0.25">
      <c r="A65" t="s">
        <v>0</v>
      </c>
      <c r="B65" t="s">
        <v>79</v>
      </c>
      <c r="C65" t="s">
        <v>80</v>
      </c>
      <c r="D65" s="47" t="s">
        <v>158</v>
      </c>
      <c r="E65" t="s">
        <v>159</v>
      </c>
      <c r="F65" t="s">
        <v>77</v>
      </c>
      <c r="G65" t="s">
        <v>160</v>
      </c>
      <c r="H65" t="s">
        <v>33</v>
      </c>
      <c r="I65" s="1">
        <v>2</v>
      </c>
      <c r="J65" s="1">
        <v>2</v>
      </c>
      <c r="K65" s="1">
        <f t="shared" si="0"/>
        <v>0</v>
      </c>
      <c r="L65" s="151">
        <f t="shared" si="4"/>
        <v>0</v>
      </c>
      <c r="M65" s="5">
        <v>1000</v>
      </c>
      <c r="N65" s="5">
        <v>2000</v>
      </c>
      <c r="O65" s="5">
        <f t="shared" si="1"/>
        <v>1000</v>
      </c>
      <c r="P65" s="151">
        <f t="shared" si="3"/>
        <v>1</v>
      </c>
    </row>
    <row r="66" spans="1:16" x14ac:dyDescent="0.25">
      <c r="A66" s="61" t="s">
        <v>0</v>
      </c>
      <c r="B66" s="61" t="s">
        <v>79</v>
      </c>
      <c r="C66" s="61" t="s">
        <v>80</v>
      </c>
      <c r="D66" s="73" t="s">
        <v>161</v>
      </c>
      <c r="E66" s="61" t="s">
        <v>162</v>
      </c>
      <c r="F66" s="61" t="s">
        <v>77</v>
      </c>
      <c r="G66" s="61" t="s">
        <v>160</v>
      </c>
      <c r="H66" s="61" t="s">
        <v>33</v>
      </c>
      <c r="I66" s="63">
        <v>12</v>
      </c>
      <c r="J66" s="63">
        <v>12</v>
      </c>
      <c r="K66" s="63">
        <f t="shared" si="0"/>
        <v>0</v>
      </c>
      <c r="L66" s="110">
        <f t="shared" si="4"/>
        <v>0</v>
      </c>
      <c r="M66" s="74">
        <v>18000</v>
      </c>
      <c r="N66" s="74">
        <v>18000</v>
      </c>
      <c r="O66" s="74">
        <f t="shared" si="1"/>
        <v>0</v>
      </c>
      <c r="P66" s="110">
        <f t="shared" si="3"/>
        <v>0</v>
      </c>
    </row>
    <row r="67" spans="1:16" x14ac:dyDescent="0.25">
      <c r="A67" t="s">
        <v>0</v>
      </c>
      <c r="B67" t="s">
        <v>79</v>
      </c>
      <c r="C67" t="s">
        <v>80</v>
      </c>
      <c r="D67" s="47" t="s">
        <v>163</v>
      </c>
      <c r="E67" t="s">
        <v>164</v>
      </c>
      <c r="F67" t="s">
        <v>77</v>
      </c>
      <c r="G67" t="s">
        <v>160</v>
      </c>
      <c r="H67" t="s">
        <v>33</v>
      </c>
      <c r="I67" s="1">
        <v>18</v>
      </c>
      <c r="J67" s="1">
        <v>13</v>
      </c>
      <c r="K67" s="1">
        <f t="shared" si="0"/>
        <v>-5</v>
      </c>
      <c r="L67" s="151">
        <f t="shared" si="4"/>
        <v>-0.27777777777777779</v>
      </c>
      <c r="M67" s="5">
        <v>14000</v>
      </c>
      <c r="N67" s="5">
        <v>14000</v>
      </c>
      <c r="O67" s="5">
        <f t="shared" si="1"/>
        <v>0</v>
      </c>
      <c r="P67" s="151">
        <f t="shared" si="3"/>
        <v>0</v>
      </c>
    </row>
    <row r="68" spans="1:16" x14ac:dyDescent="0.25">
      <c r="A68" s="61" t="s">
        <v>0</v>
      </c>
      <c r="B68" s="61" t="s">
        <v>79</v>
      </c>
      <c r="C68" s="61" t="s">
        <v>80</v>
      </c>
      <c r="D68" s="73" t="s">
        <v>165</v>
      </c>
      <c r="E68" s="61" t="s">
        <v>166</v>
      </c>
      <c r="F68" s="61" t="s">
        <v>77</v>
      </c>
      <c r="G68" s="61" t="s">
        <v>160</v>
      </c>
      <c r="H68" s="61" t="s">
        <v>33</v>
      </c>
      <c r="I68" s="63">
        <v>7</v>
      </c>
      <c r="J68" s="63">
        <v>3</v>
      </c>
      <c r="K68" s="63">
        <f t="shared" si="0"/>
        <v>-4</v>
      </c>
      <c r="L68" s="110">
        <f t="shared" si="4"/>
        <v>-0.5714285714285714</v>
      </c>
      <c r="M68" s="74">
        <v>3500</v>
      </c>
      <c r="N68" s="74">
        <v>1500</v>
      </c>
      <c r="O68" s="74">
        <f t="shared" si="1"/>
        <v>-2000</v>
      </c>
      <c r="P68" s="110">
        <f t="shared" si="3"/>
        <v>-0.5714285714285714</v>
      </c>
    </row>
    <row r="69" spans="1:16" x14ac:dyDescent="0.25">
      <c r="A69" t="s">
        <v>0</v>
      </c>
      <c r="B69" t="s">
        <v>79</v>
      </c>
      <c r="C69" t="s">
        <v>80</v>
      </c>
      <c r="D69" s="47" t="s">
        <v>167</v>
      </c>
      <c r="E69" t="s">
        <v>168</v>
      </c>
      <c r="F69" t="s">
        <v>77</v>
      </c>
      <c r="G69" t="s">
        <v>160</v>
      </c>
      <c r="H69" t="s">
        <v>33</v>
      </c>
      <c r="I69" s="1">
        <v>14</v>
      </c>
      <c r="J69" s="1">
        <v>20</v>
      </c>
      <c r="K69" s="1">
        <f t="shared" si="0"/>
        <v>6</v>
      </c>
      <c r="L69" s="151">
        <f t="shared" si="4"/>
        <v>0.42857142857142855</v>
      </c>
      <c r="M69" s="5">
        <v>7000</v>
      </c>
      <c r="N69" s="5">
        <v>10000</v>
      </c>
      <c r="O69" s="5">
        <f t="shared" si="1"/>
        <v>3000</v>
      </c>
      <c r="P69" s="151">
        <f t="shared" si="3"/>
        <v>0.42857142857142855</v>
      </c>
    </row>
    <row r="70" spans="1:16" x14ac:dyDescent="0.25">
      <c r="A70" s="61" t="s">
        <v>0</v>
      </c>
      <c r="B70" s="61" t="s">
        <v>79</v>
      </c>
      <c r="C70" s="61" t="s">
        <v>80</v>
      </c>
      <c r="D70" s="73" t="s">
        <v>169</v>
      </c>
      <c r="E70" s="61" t="s">
        <v>170</v>
      </c>
      <c r="F70" s="61" t="s">
        <v>77</v>
      </c>
      <c r="G70" s="61" t="s">
        <v>160</v>
      </c>
      <c r="H70" s="61" t="s">
        <v>33</v>
      </c>
      <c r="I70" s="63">
        <v>14</v>
      </c>
      <c r="J70" s="63">
        <v>29</v>
      </c>
      <c r="K70" s="63">
        <f t="shared" si="0"/>
        <v>15</v>
      </c>
      <c r="L70" s="110">
        <f t="shared" si="4"/>
        <v>1.0714285714285714</v>
      </c>
      <c r="M70" s="74">
        <v>7000</v>
      </c>
      <c r="N70" s="74">
        <v>14500</v>
      </c>
      <c r="O70" s="74">
        <f t="shared" si="1"/>
        <v>7500</v>
      </c>
      <c r="P70" s="110">
        <f t="shared" si="3"/>
        <v>1.0714285714285714</v>
      </c>
    </row>
    <row r="71" spans="1:16" x14ac:dyDescent="0.25">
      <c r="A71" t="s">
        <v>0</v>
      </c>
      <c r="B71" t="s">
        <v>79</v>
      </c>
      <c r="C71" t="s">
        <v>80</v>
      </c>
      <c r="D71" s="47" t="s">
        <v>171</v>
      </c>
      <c r="E71" t="s">
        <v>172</v>
      </c>
      <c r="F71" t="s">
        <v>77</v>
      </c>
      <c r="G71" t="s">
        <v>160</v>
      </c>
      <c r="H71" t="s">
        <v>33</v>
      </c>
      <c r="I71" s="1">
        <v>14</v>
      </c>
      <c r="J71" s="1">
        <v>8</v>
      </c>
      <c r="K71" s="1">
        <f t="shared" si="0"/>
        <v>-6</v>
      </c>
      <c r="L71" s="151">
        <f t="shared" si="4"/>
        <v>-0.42857142857142855</v>
      </c>
      <c r="M71" s="5">
        <v>7000</v>
      </c>
      <c r="N71" s="5">
        <v>4000</v>
      </c>
      <c r="O71" s="5">
        <f t="shared" si="1"/>
        <v>-3000</v>
      </c>
      <c r="P71" s="151">
        <f t="shared" si="3"/>
        <v>-0.42857142857142855</v>
      </c>
    </row>
    <row r="72" spans="1:16" x14ac:dyDescent="0.25">
      <c r="A72" s="61" t="s">
        <v>0</v>
      </c>
      <c r="B72" s="61" t="s">
        <v>79</v>
      </c>
      <c r="C72" s="61" t="s">
        <v>80</v>
      </c>
      <c r="D72" s="73" t="s">
        <v>173</v>
      </c>
      <c r="E72" s="61" t="s">
        <v>174</v>
      </c>
      <c r="F72" s="61" t="s">
        <v>77</v>
      </c>
      <c r="G72" s="61" t="s">
        <v>160</v>
      </c>
      <c r="H72" s="61" t="s">
        <v>33</v>
      </c>
      <c r="I72" s="63">
        <v>5</v>
      </c>
      <c r="J72" s="63">
        <v>5</v>
      </c>
      <c r="K72" s="63">
        <f t="shared" si="0"/>
        <v>0</v>
      </c>
      <c r="L72" s="110">
        <f t="shared" si="4"/>
        <v>0</v>
      </c>
      <c r="M72" s="74">
        <v>2500</v>
      </c>
      <c r="N72" s="74">
        <v>2500</v>
      </c>
      <c r="O72" s="74">
        <f t="shared" si="1"/>
        <v>0</v>
      </c>
      <c r="P72" s="110">
        <f t="shared" si="3"/>
        <v>0</v>
      </c>
    </row>
    <row r="73" spans="1:16" x14ac:dyDescent="0.25">
      <c r="A73" t="s">
        <v>0</v>
      </c>
      <c r="B73" t="s">
        <v>79</v>
      </c>
      <c r="C73" t="s">
        <v>80</v>
      </c>
      <c r="D73" s="47" t="s">
        <v>218</v>
      </c>
      <c r="E73" t="s">
        <v>219</v>
      </c>
      <c r="F73" t="s">
        <v>77</v>
      </c>
      <c r="G73" t="s">
        <v>160</v>
      </c>
      <c r="H73" t="s">
        <v>33</v>
      </c>
      <c r="I73" s="1">
        <v>10</v>
      </c>
      <c r="J73" s="1">
        <v>11</v>
      </c>
      <c r="K73" s="1">
        <f t="shared" si="0"/>
        <v>1</v>
      </c>
      <c r="L73" s="151">
        <f t="shared" si="4"/>
        <v>0.1</v>
      </c>
      <c r="M73" s="5">
        <v>5000</v>
      </c>
      <c r="N73" s="5">
        <v>7500</v>
      </c>
      <c r="O73" s="5">
        <f t="shared" si="1"/>
        <v>2500</v>
      </c>
      <c r="P73" s="151">
        <f t="shared" si="3"/>
        <v>0.5</v>
      </c>
    </row>
    <row r="74" spans="1:16" x14ac:dyDescent="0.25">
      <c r="A74" s="61" t="s">
        <v>0</v>
      </c>
      <c r="B74" s="61" t="s">
        <v>79</v>
      </c>
      <c r="C74" s="61" t="s">
        <v>80</v>
      </c>
      <c r="D74" s="73" t="s">
        <v>175</v>
      </c>
      <c r="E74" s="61" t="s">
        <v>176</v>
      </c>
      <c r="F74" s="61" t="s">
        <v>77</v>
      </c>
      <c r="G74" s="61" t="s">
        <v>160</v>
      </c>
      <c r="H74" s="61" t="s">
        <v>33</v>
      </c>
      <c r="I74" s="63">
        <v>8</v>
      </c>
      <c r="J74" s="63">
        <v>10</v>
      </c>
      <c r="K74" s="63">
        <f t="shared" si="0"/>
        <v>2</v>
      </c>
      <c r="L74" s="110">
        <f t="shared" si="4"/>
        <v>0.25</v>
      </c>
      <c r="M74" s="74">
        <v>4000</v>
      </c>
      <c r="N74" s="74">
        <v>5000</v>
      </c>
      <c r="O74" s="74">
        <f t="shared" si="1"/>
        <v>1000</v>
      </c>
      <c r="P74" s="110">
        <f t="shared" si="3"/>
        <v>0.25</v>
      </c>
    </row>
    <row r="75" spans="1:16" x14ac:dyDescent="0.25">
      <c r="A75" t="s">
        <v>0</v>
      </c>
      <c r="B75" t="s">
        <v>79</v>
      </c>
      <c r="C75" t="s">
        <v>80</v>
      </c>
      <c r="D75" s="47" t="s">
        <v>177</v>
      </c>
      <c r="E75" t="s">
        <v>178</v>
      </c>
      <c r="F75" t="s">
        <v>77</v>
      </c>
      <c r="G75" t="s">
        <v>160</v>
      </c>
      <c r="H75" t="s">
        <v>33</v>
      </c>
      <c r="I75" s="1">
        <v>30</v>
      </c>
      <c r="J75" s="1">
        <v>25</v>
      </c>
      <c r="K75" s="1">
        <f t="shared" si="0"/>
        <v>-5</v>
      </c>
      <c r="L75" s="151">
        <f t="shared" si="4"/>
        <v>-0.16666666666666666</v>
      </c>
      <c r="M75" s="5">
        <v>22500</v>
      </c>
      <c r="N75" s="5">
        <v>21500</v>
      </c>
      <c r="O75" s="5">
        <f t="shared" si="1"/>
        <v>-1000</v>
      </c>
      <c r="P75" s="151">
        <f t="shared" si="3"/>
        <v>-4.4444444444444446E-2</v>
      </c>
    </row>
    <row r="76" spans="1:16" x14ac:dyDescent="0.25">
      <c r="A76" s="61" t="s">
        <v>0</v>
      </c>
      <c r="B76" s="61" t="s">
        <v>79</v>
      </c>
      <c r="C76" s="61" t="s">
        <v>80</v>
      </c>
      <c r="D76" s="73" t="s">
        <v>179</v>
      </c>
      <c r="E76" s="61" t="s">
        <v>180</v>
      </c>
      <c r="F76" s="61" t="s">
        <v>77</v>
      </c>
      <c r="G76" s="61" t="s">
        <v>160</v>
      </c>
      <c r="H76" s="61" t="s">
        <v>33</v>
      </c>
      <c r="I76" s="63">
        <v>22</v>
      </c>
      <c r="J76" s="63">
        <v>15</v>
      </c>
      <c r="K76" s="63">
        <f t="shared" si="0"/>
        <v>-7</v>
      </c>
      <c r="L76" s="110">
        <f t="shared" si="4"/>
        <v>-0.31818181818181818</v>
      </c>
      <c r="M76" s="74">
        <v>22000</v>
      </c>
      <c r="N76" s="74">
        <v>20000</v>
      </c>
      <c r="O76" s="74">
        <f t="shared" si="1"/>
        <v>-2000</v>
      </c>
      <c r="P76" s="110">
        <f t="shared" si="3"/>
        <v>-9.0909090909090912E-2</v>
      </c>
    </row>
    <row r="77" spans="1:16" x14ac:dyDescent="0.25">
      <c r="A77" t="s">
        <v>0</v>
      </c>
      <c r="B77" t="s">
        <v>79</v>
      </c>
      <c r="C77" t="s">
        <v>80</v>
      </c>
      <c r="D77" s="47" t="s">
        <v>375</v>
      </c>
      <c r="E77" t="s">
        <v>376</v>
      </c>
      <c r="F77" t="s">
        <v>77</v>
      </c>
      <c r="G77" t="s">
        <v>160</v>
      </c>
      <c r="H77" t="s">
        <v>33</v>
      </c>
      <c r="I77" s="1">
        <v>0</v>
      </c>
      <c r="J77" s="1">
        <v>18</v>
      </c>
      <c r="K77" s="1">
        <f t="shared" ref="K77:K94" si="5">J77-I77</f>
        <v>18</v>
      </c>
      <c r="L77" s="151" t="s">
        <v>338</v>
      </c>
      <c r="M77" s="5">
        <v>0</v>
      </c>
      <c r="N77" s="5">
        <v>5150</v>
      </c>
      <c r="O77" s="5">
        <f t="shared" ref="O77:O95" si="6">N77-M77</f>
        <v>5150</v>
      </c>
      <c r="P77" s="151" t="s">
        <v>338</v>
      </c>
    </row>
    <row r="78" spans="1:16" x14ac:dyDescent="0.25">
      <c r="A78" s="61" t="s">
        <v>0</v>
      </c>
      <c r="B78" s="61" t="s">
        <v>79</v>
      </c>
      <c r="C78" s="61" t="s">
        <v>80</v>
      </c>
      <c r="D78" s="73" t="s">
        <v>377</v>
      </c>
      <c r="E78" s="61" t="s">
        <v>378</v>
      </c>
      <c r="F78" s="61" t="s">
        <v>77</v>
      </c>
      <c r="G78" s="61" t="s">
        <v>78</v>
      </c>
      <c r="H78" s="61" t="s">
        <v>33</v>
      </c>
      <c r="I78" s="63">
        <v>0</v>
      </c>
      <c r="J78" s="63">
        <v>3</v>
      </c>
      <c r="K78" s="63">
        <f t="shared" si="5"/>
        <v>3</v>
      </c>
      <c r="L78" s="110" t="s">
        <v>338</v>
      </c>
      <c r="M78" s="74">
        <v>0</v>
      </c>
      <c r="N78" s="74">
        <v>1200</v>
      </c>
      <c r="O78" s="74">
        <f t="shared" si="6"/>
        <v>1200</v>
      </c>
      <c r="P78" s="152" t="s">
        <v>338</v>
      </c>
    </row>
    <row r="79" spans="1:16" x14ac:dyDescent="0.25">
      <c r="A79" t="s">
        <v>0</v>
      </c>
      <c r="B79" t="s">
        <v>79</v>
      </c>
      <c r="C79" t="s">
        <v>80</v>
      </c>
      <c r="D79" s="47" t="s">
        <v>379</v>
      </c>
      <c r="E79" t="s">
        <v>380</v>
      </c>
      <c r="F79" t="s">
        <v>77</v>
      </c>
      <c r="G79" t="s">
        <v>160</v>
      </c>
      <c r="H79" t="s">
        <v>33</v>
      </c>
      <c r="I79" s="1">
        <v>0</v>
      </c>
      <c r="J79" s="1">
        <v>9</v>
      </c>
      <c r="K79" s="1">
        <f t="shared" si="5"/>
        <v>9</v>
      </c>
      <c r="L79" s="151" t="s">
        <v>338</v>
      </c>
      <c r="M79" s="5">
        <v>0</v>
      </c>
      <c r="N79" s="5">
        <v>900</v>
      </c>
      <c r="O79" s="5">
        <f t="shared" si="6"/>
        <v>900</v>
      </c>
      <c r="P79" s="151" t="s">
        <v>338</v>
      </c>
    </row>
    <row r="80" spans="1:16" x14ac:dyDescent="0.25">
      <c r="A80" s="61" t="s">
        <v>0</v>
      </c>
      <c r="B80" s="61" t="s">
        <v>79</v>
      </c>
      <c r="C80" s="61" t="s">
        <v>80</v>
      </c>
      <c r="D80" s="73" t="s">
        <v>381</v>
      </c>
      <c r="E80" s="61" t="s">
        <v>382</v>
      </c>
      <c r="F80" s="61" t="s">
        <v>77</v>
      </c>
      <c r="G80" s="61" t="s">
        <v>160</v>
      </c>
      <c r="H80" s="61" t="s">
        <v>33</v>
      </c>
      <c r="I80" s="63">
        <v>0</v>
      </c>
      <c r="J80" s="63">
        <v>4</v>
      </c>
      <c r="K80" s="63">
        <f t="shared" si="5"/>
        <v>4</v>
      </c>
      <c r="L80" s="110" t="s">
        <v>338</v>
      </c>
      <c r="M80" s="74">
        <v>0</v>
      </c>
      <c r="N80" s="74">
        <v>4000</v>
      </c>
      <c r="O80" s="74">
        <f t="shared" si="6"/>
        <v>4000</v>
      </c>
      <c r="P80" s="152" t="s">
        <v>338</v>
      </c>
    </row>
    <row r="81" spans="1:16" x14ac:dyDescent="0.25">
      <c r="A81" t="s">
        <v>0</v>
      </c>
      <c r="B81" t="s">
        <v>79</v>
      </c>
      <c r="C81" t="s">
        <v>80</v>
      </c>
      <c r="D81" s="47" t="s">
        <v>383</v>
      </c>
      <c r="E81" t="s">
        <v>384</v>
      </c>
      <c r="F81" t="s">
        <v>77</v>
      </c>
      <c r="G81" t="s">
        <v>160</v>
      </c>
      <c r="H81" t="s">
        <v>33</v>
      </c>
      <c r="I81" s="1">
        <v>0</v>
      </c>
      <c r="J81" s="1">
        <v>1</v>
      </c>
      <c r="K81" s="1">
        <f t="shared" si="5"/>
        <v>1</v>
      </c>
      <c r="L81" s="151" t="s">
        <v>338</v>
      </c>
      <c r="M81" s="5">
        <v>0</v>
      </c>
      <c r="N81" s="5">
        <v>1000</v>
      </c>
      <c r="O81" s="5">
        <f t="shared" si="6"/>
        <v>1000</v>
      </c>
      <c r="P81" s="151" t="s">
        <v>338</v>
      </c>
    </row>
    <row r="82" spans="1:16" x14ac:dyDescent="0.25">
      <c r="A82" s="61" t="s">
        <v>0</v>
      </c>
      <c r="B82" s="61" t="s">
        <v>79</v>
      </c>
      <c r="C82" s="61" t="s">
        <v>80</v>
      </c>
      <c r="D82" s="73" t="s">
        <v>385</v>
      </c>
      <c r="E82" s="61" t="s">
        <v>386</v>
      </c>
      <c r="F82" s="61" t="s">
        <v>77</v>
      </c>
      <c r="G82" s="61" t="s">
        <v>160</v>
      </c>
      <c r="H82" s="61" t="s">
        <v>33</v>
      </c>
      <c r="I82" s="63">
        <v>0</v>
      </c>
      <c r="J82" s="63">
        <v>4</v>
      </c>
      <c r="K82" s="63">
        <f t="shared" si="5"/>
        <v>4</v>
      </c>
      <c r="L82" s="110" t="s">
        <v>338</v>
      </c>
      <c r="M82" s="74">
        <v>0</v>
      </c>
      <c r="N82" s="74">
        <v>4000</v>
      </c>
      <c r="O82" s="74">
        <f t="shared" si="6"/>
        <v>4000</v>
      </c>
      <c r="P82" s="152" t="s">
        <v>338</v>
      </c>
    </row>
    <row r="83" spans="1:16" x14ac:dyDescent="0.25">
      <c r="A83" t="s">
        <v>0</v>
      </c>
      <c r="B83" t="s">
        <v>79</v>
      </c>
      <c r="C83" t="s">
        <v>80</v>
      </c>
      <c r="D83" s="47" t="s">
        <v>387</v>
      </c>
      <c r="E83" t="s">
        <v>388</v>
      </c>
      <c r="F83" t="s">
        <v>77</v>
      </c>
      <c r="G83" t="s">
        <v>160</v>
      </c>
      <c r="H83" t="s">
        <v>33</v>
      </c>
      <c r="I83" s="1">
        <v>0</v>
      </c>
      <c r="J83" s="1">
        <v>1</v>
      </c>
      <c r="K83" s="1">
        <f t="shared" si="5"/>
        <v>1</v>
      </c>
      <c r="L83" s="151" t="s">
        <v>338</v>
      </c>
      <c r="M83" s="5">
        <v>0</v>
      </c>
      <c r="N83" s="5">
        <v>500</v>
      </c>
      <c r="O83" s="5">
        <f t="shared" si="6"/>
        <v>500</v>
      </c>
      <c r="P83" s="151" t="s">
        <v>338</v>
      </c>
    </row>
    <row r="84" spans="1:16" x14ac:dyDescent="0.25">
      <c r="A84" s="61" t="s">
        <v>0</v>
      </c>
      <c r="B84" s="61" t="s">
        <v>79</v>
      </c>
      <c r="C84" s="61" t="s">
        <v>80</v>
      </c>
      <c r="D84" s="73" t="s">
        <v>389</v>
      </c>
      <c r="E84" s="61" t="s">
        <v>390</v>
      </c>
      <c r="F84" s="61" t="s">
        <v>77</v>
      </c>
      <c r="G84" s="61" t="s">
        <v>160</v>
      </c>
      <c r="H84" s="61" t="s">
        <v>33</v>
      </c>
      <c r="I84" s="63">
        <v>0</v>
      </c>
      <c r="J84" s="63">
        <v>1</v>
      </c>
      <c r="K84" s="63">
        <f t="shared" si="5"/>
        <v>1</v>
      </c>
      <c r="L84" s="110" t="s">
        <v>338</v>
      </c>
      <c r="M84" s="74">
        <v>0</v>
      </c>
      <c r="N84" s="74">
        <v>1000</v>
      </c>
      <c r="O84" s="74">
        <f t="shared" si="6"/>
        <v>1000</v>
      </c>
      <c r="P84" s="152" t="s">
        <v>338</v>
      </c>
    </row>
    <row r="85" spans="1:16" x14ac:dyDescent="0.25">
      <c r="A85" t="s">
        <v>0</v>
      </c>
      <c r="B85" t="s">
        <v>79</v>
      </c>
      <c r="C85" t="s">
        <v>80</v>
      </c>
      <c r="D85" s="47" t="s">
        <v>391</v>
      </c>
      <c r="E85" t="s">
        <v>392</v>
      </c>
      <c r="F85" t="s">
        <v>77</v>
      </c>
      <c r="G85" t="s">
        <v>160</v>
      </c>
      <c r="H85" t="s">
        <v>33</v>
      </c>
      <c r="I85" s="1">
        <v>0</v>
      </c>
      <c r="J85" s="1">
        <v>2</v>
      </c>
      <c r="K85" s="1">
        <f t="shared" si="5"/>
        <v>2</v>
      </c>
      <c r="L85" s="151" t="s">
        <v>338</v>
      </c>
      <c r="M85" s="5">
        <v>0</v>
      </c>
      <c r="N85" s="5">
        <v>1000</v>
      </c>
      <c r="O85" s="5">
        <f t="shared" si="6"/>
        <v>1000</v>
      </c>
      <c r="P85" s="151" t="s">
        <v>338</v>
      </c>
    </row>
    <row r="86" spans="1:16" x14ac:dyDescent="0.25">
      <c r="A86" s="61" t="s">
        <v>0</v>
      </c>
      <c r="B86" s="61" t="s">
        <v>79</v>
      </c>
      <c r="C86" s="61" t="s">
        <v>80</v>
      </c>
      <c r="D86" s="73" t="s">
        <v>393</v>
      </c>
      <c r="E86" s="61" t="s">
        <v>394</v>
      </c>
      <c r="F86" s="61" t="s">
        <v>77</v>
      </c>
      <c r="G86" s="61" t="s">
        <v>160</v>
      </c>
      <c r="H86" s="61" t="s">
        <v>33</v>
      </c>
      <c r="I86" s="63">
        <v>0</v>
      </c>
      <c r="J86" s="63">
        <v>1</v>
      </c>
      <c r="K86" s="63">
        <f t="shared" si="5"/>
        <v>1</v>
      </c>
      <c r="L86" s="110" t="s">
        <v>338</v>
      </c>
      <c r="M86" s="74">
        <v>0</v>
      </c>
      <c r="N86" s="74">
        <v>1000</v>
      </c>
      <c r="O86" s="74">
        <f t="shared" si="6"/>
        <v>1000</v>
      </c>
      <c r="P86" s="152" t="s">
        <v>338</v>
      </c>
    </row>
    <row r="87" spans="1:16" x14ac:dyDescent="0.25">
      <c r="A87" t="s">
        <v>0</v>
      </c>
      <c r="B87" t="s">
        <v>79</v>
      </c>
      <c r="C87" t="s">
        <v>80</v>
      </c>
      <c r="D87" s="47" t="s">
        <v>395</v>
      </c>
      <c r="E87" t="s">
        <v>396</v>
      </c>
      <c r="F87" t="s">
        <v>77</v>
      </c>
      <c r="G87" t="s">
        <v>160</v>
      </c>
      <c r="H87" t="s">
        <v>33</v>
      </c>
      <c r="I87" s="1">
        <v>0</v>
      </c>
      <c r="J87" s="1">
        <v>1</v>
      </c>
      <c r="K87" s="1">
        <f t="shared" si="5"/>
        <v>1</v>
      </c>
      <c r="L87" s="151" t="s">
        <v>338</v>
      </c>
      <c r="M87" s="5">
        <v>0</v>
      </c>
      <c r="N87" s="5">
        <v>2000</v>
      </c>
      <c r="O87" s="5">
        <f t="shared" si="6"/>
        <v>2000</v>
      </c>
      <c r="P87" s="151" t="s">
        <v>338</v>
      </c>
    </row>
    <row r="88" spans="1:16" x14ac:dyDescent="0.25">
      <c r="A88" s="61" t="s">
        <v>0</v>
      </c>
      <c r="B88" s="61" t="s">
        <v>79</v>
      </c>
      <c r="C88" s="61" t="s">
        <v>80</v>
      </c>
      <c r="D88" s="73" t="s">
        <v>397</v>
      </c>
      <c r="E88" s="61" t="s">
        <v>398</v>
      </c>
      <c r="F88" s="61" t="s">
        <v>77</v>
      </c>
      <c r="G88" s="61" t="s">
        <v>160</v>
      </c>
      <c r="H88" s="61" t="s">
        <v>33</v>
      </c>
      <c r="I88" s="63">
        <v>0</v>
      </c>
      <c r="J88" s="63">
        <v>1</v>
      </c>
      <c r="K88" s="63">
        <f t="shared" si="5"/>
        <v>1</v>
      </c>
      <c r="L88" s="110" t="s">
        <v>338</v>
      </c>
      <c r="M88" s="74">
        <v>0</v>
      </c>
      <c r="N88" s="74">
        <v>3000</v>
      </c>
      <c r="O88" s="74">
        <f t="shared" si="6"/>
        <v>3000</v>
      </c>
      <c r="P88" s="152" t="s">
        <v>338</v>
      </c>
    </row>
    <row r="89" spans="1:16" x14ac:dyDescent="0.25">
      <c r="A89" t="s">
        <v>0</v>
      </c>
      <c r="B89" t="s">
        <v>79</v>
      </c>
      <c r="C89" t="s">
        <v>80</v>
      </c>
      <c r="D89" s="47" t="s">
        <v>399</v>
      </c>
      <c r="E89" t="s">
        <v>400</v>
      </c>
      <c r="F89" t="s">
        <v>77</v>
      </c>
      <c r="G89" t="s">
        <v>160</v>
      </c>
      <c r="H89" t="s">
        <v>33</v>
      </c>
      <c r="I89" s="1">
        <v>0</v>
      </c>
      <c r="J89" s="1">
        <v>1</v>
      </c>
      <c r="K89" s="1">
        <f t="shared" si="5"/>
        <v>1</v>
      </c>
      <c r="L89" s="151" t="s">
        <v>338</v>
      </c>
      <c r="M89" s="5">
        <v>0</v>
      </c>
      <c r="N89" s="5">
        <v>1000</v>
      </c>
      <c r="O89" s="5">
        <f t="shared" si="6"/>
        <v>1000</v>
      </c>
      <c r="P89" s="151" t="s">
        <v>338</v>
      </c>
    </row>
    <row r="90" spans="1:16" x14ac:dyDescent="0.25">
      <c r="A90" s="61" t="s">
        <v>0</v>
      </c>
      <c r="B90" s="61" t="s">
        <v>79</v>
      </c>
      <c r="C90" s="61" t="s">
        <v>80</v>
      </c>
      <c r="D90" s="73" t="s">
        <v>348</v>
      </c>
      <c r="E90" s="61" t="s">
        <v>349</v>
      </c>
      <c r="F90" s="61" t="s">
        <v>77</v>
      </c>
      <c r="G90" s="61" t="s">
        <v>160</v>
      </c>
      <c r="H90" s="61" t="s">
        <v>33</v>
      </c>
      <c r="I90" s="63">
        <v>16</v>
      </c>
      <c r="J90" s="63">
        <v>20</v>
      </c>
      <c r="K90" s="63">
        <f t="shared" si="5"/>
        <v>4</v>
      </c>
      <c r="L90" s="110">
        <f t="shared" ref="L90:L95" si="7">K90/I90</f>
        <v>0.25</v>
      </c>
      <c r="M90" s="74">
        <v>40000</v>
      </c>
      <c r="N90" s="74">
        <v>50000</v>
      </c>
      <c r="O90" s="74">
        <f t="shared" si="6"/>
        <v>10000</v>
      </c>
      <c r="P90" s="152">
        <f t="shared" ref="P90:P95" si="8">O90/M90</f>
        <v>0.25</v>
      </c>
    </row>
    <row r="91" spans="1:16" x14ac:dyDescent="0.25">
      <c r="A91" t="s">
        <v>0</v>
      </c>
      <c r="B91" t="s">
        <v>79</v>
      </c>
      <c r="C91" t="s">
        <v>80</v>
      </c>
      <c r="D91" s="47" t="s">
        <v>401</v>
      </c>
      <c r="E91" t="s">
        <v>402</v>
      </c>
      <c r="F91" t="s">
        <v>107</v>
      </c>
      <c r="G91" t="s">
        <v>78</v>
      </c>
      <c r="I91" s="1">
        <v>0</v>
      </c>
      <c r="J91" s="1">
        <v>1</v>
      </c>
      <c r="K91" s="1">
        <f t="shared" si="5"/>
        <v>1</v>
      </c>
      <c r="L91" s="151" t="s">
        <v>338</v>
      </c>
      <c r="M91" s="5">
        <v>0</v>
      </c>
      <c r="N91" s="5">
        <v>1000</v>
      </c>
      <c r="O91" s="5">
        <f t="shared" si="6"/>
        <v>1000</v>
      </c>
      <c r="P91" s="151" t="s">
        <v>338</v>
      </c>
    </row>
    <row r="92" spans="1:16" x14ac:dyDescent="0.25">
      <c r="A92" s="61" t="s">
        <v>0</v>
      </c>
      <c r="B92" s="61" t="s">
        <v>79</v>
      </c>
      <c r="C92" s="61" t="s">
        <v>80</v>
      </c>
      <c r="D92" s="73" t="s">
        <v>403</v>
      </c>
      <c r="E92" s="61" t="s">
        <v>404</v>
      </c>
      <c r="F92" s="61" t="s">
        <v>107</v>
      </c>
      <c r="G92" s="61" t="s">
        <v>78</v>
      </c>
      <c r="H92" s="61"/>
      <c r="I92" s="63">
        <v>0</v>
      </c>
      <c r="J92" s="63">
        <v>1</v>
      </c>
      <c r="K92" s="63">
        <f t="shared" si="5"/>
        <v>1</v>
      </c>
      <c r="L92" s="110" t="s">
        <v>338</v>
      </c>
      <c r="M92" s="74">
        <v>0</v>
      </c>
      <c r="N92" s="74">
        <v>1000</v>
      </c>
      <c r="O92" s="74">
        <f t="shared" si="6"/>
        <v>1000</v>
      </c>
      <c r="P92" s="152" t="s">
        <v>338</v>
      </c>
    </row>
    <row r="93" spans="1:16" x14ac:dyDescent="0.25">
      <c r="A93" t="s">
        <v>0</v>
      </c>
      <c r="B93" t="s">
        <v>79</v>
      </c>
      <c r="C93" t="s">
        <v>80</v>
      </c>
      <c r="D93" s="47" t="s">
        <v>405</v>
      </c>
      <c r="E93" t="s">
        <v>406</v>
      </c>
      <c r="F93" t="s">
        <v>107</v>
      </c>
      <c r="G93" t="s">
        <v>78</v>
      </c>
      <c r="I93" s="1">
        <v>0</v>
      </c>
      <c r="J93" s="1">
        <v>1</v>
      </c>
      <c r="K93" s="1">
        <f t="shared" si="5"/>
        <v>1</v>
      </c>
      <c r="L93" s="151" t="s">
        <v>338</v>
      </c>
      <c r="M93" s="5">
        <v>0</v>
      </c>
      <c r="N93" s="5">
        <v>1000</v>
      </c>
      <c r="O93" s="5">
        <f t="shared" si="6"/>
        <v>1000</v>
      </c>
      <c r="P93" s="151" t="s">
        <v>338</v>
      </c>
    </row>
    <row r="94" spans="1:16" x14ac:dyDescent="0.25">
      <c r="A94" s="61" t="s">
        <v>0</v>
      </c>
      <c r="B94" s="61" t="s">
        <v>181</v>
      </c>
      <c r="C94" s="61" t="s">
        <v>182</v>
      </c>
      <c r="D94" s="73" t="s">
        <v>183</v>
      </c>
      <c r="E94" s="61" t="s">
        <v>184</v>
      </c>
      <c r="F94" s="61" t="s">
        <v>47</v>
      </c>
      <c r="G94" s="61" t="s">
        <v>48</v>
      </c>
      <c r="H94" s="61" t="s">
        <v>33</v>
      </c>
      <c r="I94" s="63">
        <v>4</v>
      </c>
      <c r="J94" s="63">
        <v>3</v>
      </c>
      <c r="K94" s="63">
        <f t="shared" si="5"/>
        <v>-1</v>
      </c>
      <c r="L94" s="110">
        <f t="shared" si="7"/>
        <v>-0.25</v>
      </c>
      <c r="M94" s="74">
        <v>8833.33</v>
      </c>
      <c r="N94" s="74">
        <v>5541.67</v>
      </c>
      <c r="O94" s="74">
        <f t="shared" si="6"/>
        <v>-3291.66</v>
      </c>
      <c r="P94" s="152">
        <f t="shared" si="8"/>
        <v>-0.37264089533618688</v>
      </c>
    </row>
    <row r="95" spans="1:16" x14ac:dyDescent="0.25">
      <c r="A95" s="75" t="s">
        <v>29</v>
      </c>
      <c r="B95" s="75"/>
      <c r="C95" s="75"/>
      <c r="D95" s="75"/>
      <c r="E95" s="4"/>
      <c r="F95" s="4"/>
      <c r="G95" s="4"/>
      <c r="H95" s="4"/>
      <c r="I95" s="4">
        <v>243</v>
      </c>
      <c r="J95" s="4">
        <v>471</v>
      </c>
      <c r="K95" s="55">
        <f t="shared" ref="K95" si="9">J95-I95</f>
        <v>228</v>
      </c>
      <c r="L95" s="154">
        <f t="shared" si="7"/>
        <v>0.93827160493827155</v>
      </c>
      <c r="M95" s="122">
        <f>SUM(M12:M94)</f>
        <v>394883.33</v>
      </c>
      <c r="N95" s="122">
        <f>SUM(N12:N94)</f>
        <v>513947.5</v>
      </c>
      <c r="O95" s="76">
        <f t="shared" si="6"/>
        <v>119064.16999999998</v>
      </c>
      <c r="P95" s="154">
        <f t="shared" si="8"/>
        <v>0.30151733677894171</v>
      </c>
    </row>
    <row r="96" spans="1:16" x14ac:dyDescent="0.25">
      <c r="A96" s="47"/>
      <c r="B96" s="47"/>
      <c r="C96" s="47"/>
      <c r="D96" s="47"/>
    </row>
    <row r="98" spans="12:14" x14ac:dyDescent="0.25">
      <c r="L98" s="142"/>
      <c r="M98" s="142"/>
      <c r="N98" s="143"/>
    </row>
  </sheetData>
  <sortState ref="A3:P81">
    <sortCondition ref="A3:A81"/>
    <sortCondition ref="B3:B81"/>
    <sortCondition ref="D3:D81"/>
  </sortState>
  <mergeCells count="2">
    <mergeCell ref="I10:L10"/>
    <mergeCell ref="M10:P10"/>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P20"/>
  <sheetViews>
    <sheetView topLeftCell="A2" workbookViewId="0">
      <selection activeCell="K23" sqref="K23"/>
    </sheetView>
  </sheetViews>
  <sheetFormatPr defaultRowHeight="15" x14ac:dyDescent="0.25"/>
  <cols>
    <col min="8" max="8" width="13.140625" customWidth="1"/>
    <col min="9" max="9" width="10.42578125" customWidth="1"/>
    <col min="10" max="13" width="12.140625" customWidth="1"/>
  </cols>
  <sheetData>
    <row r="2" spans="1:16" x14ac:dyDescent="0.25">
      <c r="A2" s="4" t="s">
        <v>206</v>
      </c>
    </row>
    <row r="3" spans="1:16" x14ac:dyDescent="0.25">
      <c r="A3" t="s">
        <v>230</v>
      </c>
    </row>
    <row r="4" spans="1:16" x14ac:dyDescent="0.25">
      <c r="A4" t="s">
        <v>250</v>
      </c>
    </row>
    <row r="5" spans="1:16" x14ac:dyDescent="0.25">
      <c r="A5" t="s">
        <v>228</v>
      </c>
    </row>
    <row r="6" spans="1:16" x14ac:dyDescent="0.25">
      <c r="A6" t="s">
        <v>249</v>
      </c>
    </row>
    <row r="7" spans="1:16" x14ac:dyDescent="0.25">
      <c r="A7" t="s">
        <v>251</v>
      </c>
    </row>
    <row r="8" spans="1:16" x14ac:dyDescent="0.25">
      <c r="A8" s="4" t="s">
        <v>417</v>
      </c>
      <c r="B8" s="4"/>
    </row>
    <row r="9" spans="1:16" x14ac:dyDescent="0.25">
      <c r="A9" s="4"/>
      <c r="B9" s="4"/>
    </row>
    <row r="10" spans="1:16" x14ac:dyDescent="0.25">
      <c r="A10" s="4" t="s">
        <v>337</v>
      </c>
      <c r="B10" s="4"/>
    </row>
    <row r="11" spans="1:16" x14ac:dyDescent="0.25">
      <c r="A11" s="77" t="s">
        <v>200</v>
      </c>
      <c r="B11" s="70"/>
      <c r="C11" s="70"/>
      <c r="D11" s="70"/>
      <c r="E11" s="70"/>
      <c r="F11" s="160" t="s">
        <v>26</v>
      </c>
      <c r="G11" s="160"/>
      <c r="H11" s="160"/>
      <c r="I11" s="160"/>
      <c r="J11" s="161" t="s">
        <v>28</v>
      </c>
      <c r="K11" s="161"/>
      <c r="L11" s="161"/>
      <c r="M11" s="161"/>
      <c r="N11" s="28"/>
      <c r="O11" s="28"/>
      <c r="P11" s="28"/>
    </row>
    <row r="12" spans="1:16" ht="60" x14ac:dyDescent="0.25">
      <c r="A12" s="15" t="s">
        <v>2</v>
      </c>
      <c r="B12" s="15" t="s">
        <v>23</v>
      </c>
      <c r="C12" s="15" t="s">
        <v>54</v>
      </c>
      <c r="D12" s="15" t="s">
        <v>198</v>
      </c>
      <c r="E12" s="15" t="s">
        <v>199</v>
      </c>
      <c r="F12" s="18" t="s">
        <v>331</v>
      </c>
      <c r="G12" s="18" t="s">
        <v>357</v>
      </c>
      <c r="H12" s="17" t="s">
        <v>19</v>
      </c>
      <c r="I12" s="17" t="s">
        <v>27</v>
      </c>
      <c r="J12" s="18" t="s">
        <v>331</v>
      </c>
      <c r="K12" s="18" t="s">
        <v>357</v>
      </c>
      <c r="L12" s="17" t="s">
        <v>19</v>
      </c>
      <c r="M12" s="17" t="s">
        <v>27</v>
      </c>
    </row>
    <row r="13" spans="1:16" x14ac:dyDescent="0.25">
      <c r="A13" t="s">
        <v>0</v>
      </c>
      <c r="B13" t="s">
        <v>187</v>
      </c>
      <c r="C13" t="s">
        <v>188</v>
      </c>
      <c r="D13">
        <v>123020</v>
      </c>
      <c r="E13" t="s">
        <v>197</v>
      </c>
      <c r="F13">
        <v>53</v>
      </c>
      <c r="G13">
        <v>57</v>
      </c>
      <c r="H13" s="1">
        <f>G13-F13</f>
        <v>4</v>
      </c>
      <c r="I13" s="3">
        <f>H13/F13</f>
        <v>7.5471698113207544E-2</v>
      </c>
      <c r="J13" s="46">
        <v>132977.89499999999</v>
      </c>
      <c r="K13" s="46">
        <v>116184.45</v>
      </c>
      <c r="L13" s="5">
        <f>K13-J13</f>
        <v>-16793.444999999992</v>
      </c>
      <c r="M13" s="3">
        <f>L13/J13</f>
        <v>-0.12628749312056708</v>
      </c>
      <c r="N13" s="14"/>
    </row>
    <row r="14" spans="1:16" x14ac:dyDescent="0.25">
      <c r="A14" s="98" t="s">
        <v>0</v>
      </c>
      <c r="B14" s="98" t="s">
        <v>189</v>
      </c>
      <c r="C14" s="98" t="s">
        <v>190</v>
      </c>
      <c r="D14" s="98">
        <v>123020</v>
      </c>
      <c r="E14" s="98" t="s">
        <v>197</v>
      </c>
      <c r="F14" s="98">
        <v>53</v>
      </c>
      <c r="G14" s="98">
        <v>57</v>
      </c>
      <c r="H14" s="99">
        <f>G14-F14</f>
        <v>4</v>
      </c>
      <c r="I14" s="100">
        <f>H14/F14</f>
        <v>7.5471698113207544E-2</v>
      </c>
      <c r="J14" s="98">
        <v>44325.964999999997</v>
      </c>
      <c r="K14" s="98">
        <v>38728.15</v>
      </c>
      <c r="L14" s="101">
        <f>K14-J14</f>
        <v>-5597.8149999999951</v>
      </c>
      <c r="M14" s="100">
        <f>L14/J14</f>
        <v>-0.12628749312056703</v>
      </c>
    </row>
    <row r="15" spans="1:16" x14ac:dyDescent="0.25">
      <c r="A15" s="4" t="s">
        <v>29</v>
      </c>
      <c r="B15" s="4"/>
      <c r="C15" s="4"/>
      <c r="D15" s="4"/>
      <c r="E15" s="4"/>
      <c r="F15">
        <v>53</v>
      </c>
      <c r="G15">
        <v>57</v>
      </c>
      <c r="H15" s="55">
        <f>G15-F15</f>
        <v>4</v>
      </c>
      <c r="I15" s="79">
        <f>H15/F15</f>
        <v>7.5471698113207544E-2</v>
      </c>
      <c r="J15" s="76">
        <f>SUM(J13:J14)</f>
        <v>177303.86</v>
      </c>
      <c r="K15" s="76">
        <f>SUM(K13:K14)</f>
        <v>154912.6</v>
      </c>
      <c r="L15" s="76">
        <f>K15-J15</f>
        <v>-22391.25999999998</v>
      </c>
      <c r="M15" s="79">
        <f>L15/J15</f>
        <v>-0.12628749312056703</v>
      </c>
    </row>
    <row r="16" spans="1:16" x14ac:dyDescent="0.25">
      <c r="J16" s="6"/>
      <c r="K16" s="6"/>
    </row>
    <row r="18" spans="7:14" s="48" customFormat="1" x14ac:dyDescent="0.25">
      <c r="G18" s="49"/>
      <c r="H18" s="49"/>
      <c r="I18" s="49"/>
      <c r="J18" s="51"/>
      <c r="K18" s="49"/>
      <c r="L18" s="49"/>
      <c r="M18" s="50"/>
      <c r="N18" s="51"/>
    </row>
    <row r="19" spans="7:14" x14ac:dyDescent="0.25">
      <c r="H19" s="46"/>
      <c r="I19" s="46"/>
    </row>
    <row r="20" spans="7:14" x14ac:dyDescent="0.25">
      <c r="H20" s="46"/>
      <c r="I20" s="46"/>
    </row>
  </sheetData>
  <mergeCells count="2">
    <mergeCell ref="F11:I11"/>
    <mergeCell ref="J11:M1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S29"/>
  <sheetViews>
    <sheetView workbookViewId="0">
      <selection activeCell="E30" sqref="E30"/>
    </sheetView>
  </sheetViews>
  <sheetFormatPr defaultRowHeight="15" x14ac:dyDescent="0.25"/>
  <cols>
    <col min="1" max="2" width="15.140625" customWidth="1"/>
    <col min="3" max="3" width="19.7109375" customWidth="1"/>
    <col min="4" max="8" width="15.140625" customWidth="1"/>
  </cols>
  <sheetData>
    <row r="2" spans="1:19" x14ac:dyDescent="0.25">
      <c r="A2" s="107" t="s">
        <v>330</v>
      </c>
      <c r="B2" s="108"/>
    </row>
    <row r="3" spans="1:19" x14ac:dyDescent="0.25">
      <c r="A3" s="162" t="s">
        <v>351</v>
      </c>
      <c r="B3" s="162"/>
      <c r="C3" s="162"/>
      <c r="D3" s="162"/>
      <c r="E3" s="162"/>
      <c r="F3" s="162"/>
      <c r="G3" s="162"/>
      <c r="H3" s="162"/>
      <c r="I3" s="162"/>
      <c r="J3" s="162"/>
      <c r="K3" s="162"/>
      <c r="L3" s="162"/>
      <c r="M3" s="162"/>
      <c r="N3" s="162"/>
      <c r="O3" s="162"/>
      <c r="P3" s="162"/>
      <c r="Q3" s="162"/>
      <c r="R3" s="162"/>
      <c r="S3" s="162"/>
    </row>
    <row r="4" spans="1:19" x14ac:dyDescent="0.25">
      <c r="A4" s="162"/>
      <c r="B4" s="162"/>
      <c r="C4" s="162"/>
      <c r="D4" s="162"/>
      <c r="E4" s="162"/>
      <c r="F4" s="162"/>
      <c r="G4" s="162"/>
      <c r="H4" s="162"/>
      <c r="I4" s="162"/>
      <c r="J4" s="162"/>
      <c r="K4" s="162"/>
      <c r="L4" s="162"/>
      <c r="M4" s="162"/>
      <c r="N4" s="162"/>
      <c r="O4" s="162"/>
      <c r="P4" s="162"/>
      <c r="Q4" s="162"/>
      <c r="R4" s="162"/>
      <c r="S4" s="162"/>
    </row>
    <row r="5" spans="1:19" x14ac:dyDescent="0.25">
      <c r="A5" s="162"/>
      <c r="B5" s="162"/>
      <c r="C5" s="162"/>
      <c r="D5" s="162"/>
      <c r="E5" s="162"/>
      <c r="F5" s="162"/>
      <c r="G5" s="162"/>
      <c r="H5" s="162"/>
      <c r="I5" s="162"/>
      <c r="J5" s="162"/>
      <c r="K5" s="162"/>
      <c r="L5" s="162"/>
      <c r="M5" s="162"/>
      <c r="N5" s="162"/>
      <c r="O5" s="162"/>
      <c r="P5" s="162"/>
      <c r="Q5" s="162"/>
      <c r="R5" s="162"/>
      <c r="S5" s="162"/>
    </row>
    <row r="6" spans="1:19" x14ac:dyDescent="0.25">
      <c r="A6" s="4" t="s">
        <v>417</v>
      </c>
      <c r="B6" s="52"/>
      <c r="C6" s="52"/>
      <c r="D6" s="52"/>
      <c r="E6" s="52"/>
      <c r="F6" s="52"/>
      <c r="G6" s="52"/>
      <c r="H6" s="52"/>
      <c r="I6" s="52"/>
      <c r="J6" s="52"/>
      <c r="K6" s="52"/>
      <c r="L6" s="52"/>
      <c r="M6" s="52"/>
      <c r="N6" s="52"/>
      <c r="O6" s="52"/>
      <c r="P6" s="52"/>
      <c r="Q6" s="52"/>
      <c r="R6" s="52"/>
      <c r="S6" s="52"/>
    </row>
    <row r="8" spans="1:19" x14ac:dyDescent="0.25">
      <c r="A8" s="109" t="s">
        <v>253</v>
      </c>
      <c r="B8" s="109" t="s">
        <v>294</v>
      </c>
      <c r="C8" s="109" t="s">
        <v>295</v>
      </c>
      <c r="D8" s="109" t="s">
        <v>254</v>
      </c>
      <c r="E8" s="107" t="s">
        <v>255</v>
      </c>
      <c r="F8" s="107"/>
      <c r="G8" s="107"/>
      <c r="H8" s="107"/>
      <c r="I8" s="107"/>
      <c r="J8" s="107"/>
      <c r="K8" s="107"/>
      <c r="L8" s="107"/>
      <c r="M8" s="107"/>
      <c r="N8" s="107"/>
      <c r="O8" s="107"/>
      <c r="P8" s="107"/>
      <c r="Q8" s="107"/>
      <c r="R8" s="107"/>
    </row>
    <row r="9" spans="1:19" x14ac:dyDescent="0.25">
      <c r="A9" t="s">
        <v>0</v>
      </c>
      <c r="B9" t="s">
        <v>357</v>
      </c>
      <c r="C9" t="s">
        <v>296</v>
      </c>
      <c r="D9" t="s">
        <v>256</v>
      </c>
      <c r="E9" t="s">
        <v>257</v>
      </c>
    </row>
    <row r="10" spans="1:19" x14ac:dyDescent="0.25">
      <c r="A10" t="s">
        <v>0</v>
      </c>
      <c r="B10" t="s">
        <v>357</v>
      </c>
      <c r="C10" t="s">
        <v>296</v>
      </c>
      <c r="D10" t="s">
        <v>262</v>
      </c>
      <c r="E10" t="s">
        <v>263</v>
      </c>
    </row>
    <row r="11" spans="1:19" x14ac:dyDescent="0.25">
      <c r="A11" t="s">
        <v>0</v>
      </c>
      <c r="B11" t="s">
        <v>357</v>
      </c>
      <c r="C11" t="s">
        <v>296</v>
      </c>
      <c r="D11" t="s">
        <v>264</v>
      </c>
      <c r="E11" t="s">
        <v>297</v>
      </c>
    </row>
    <row r="12" spans="1:19" x14ac:dyDescent="0.25">
      <c r="A12" t="s">
        <v>0</v>
      </c>
      <c r="B12" t="s">
        <v>357</v>
      </c>
      <c r="C12" t="s">
        <v>296</v>
      </c>
      <c r="D12" t="s">
        <v>298</v>
      </c>
      <c r="E12" t="s">
        <v>299</v>
      </c>
    </row>
    <row r="13" spans="1:19" x14ac:dyDescent="0.25">
      <c r="A13" t="s">
        <v>0</v>
      </c>
      <c r="B13" t="s">
        <v>357</v>
      </c>
      <c r="C13" t="s">
        <v>296</v>
      </c>
      <c r="D13" t="s">
        <v>300</v>
      </c>
      <c r="E13" t="s">
        <v>301</v>
      </c>
    </row>
    <row r="14" spans="1:19" x14ac:dyDescent="0.25">
      <c r="A14" t="s">
        <v>0</v>
      </c>
      <c r="B14" t="s">
        <v>357</v>
      </c>
      <c r="C14" t="s">
        <v>296</v>
      </c>
      <c r="D14" t="s">
        <v>302</v>
      </c>
      <c r="E14" t="s">
        <v>303</v>
      </c>
    </row>
    <row r="15" spans="1:19" x14ac:dyDescent="0.25">
      <c r="A15" t="s">
        <v>0</v>
      </c>
      <c r="B15" t="s">
        <v>357</v>
      </c>
      <c r="C15" t="s">
        <v>296</v>
      </c>
      <c r="D15" t="s">
        <v>306</v>
      </c>
      <c r="E15" t="s">
        <v>307</v>
      </c>
    </row>
    <row r="16" spans="1:19" x14ac:dyDescent="0.25">
      <c r="A16" t="s">
        <v>0</v>
      </c>
      <c r="B16" t="s">
        <v>357</v>
      </c>
      <c r="C16" t="s">
        <v>296</v>
      </c>
      <c r="D16" t="s">
        <v>308</v>
      </c>
      <c r="E16" t="s">
        <v>309</v>
      </c>
    </row>
    <row r="17" spans="1:5" x14ac:dyDescent="0.25">
      <c r="A17" t="s">
        <v>0</v>
      </c>
      <c r="B17" t="s">
        <v>357</v>
      </c>
      <c r="C17" t="s">
        <v>296</v>
      </c>
      <c r="D17" t="s">
        <v>310</v>
      </c>
      <c r="E17" t="s">
        <v>311</v>
      </c>
    </row>
    <row r="18" spans="1:5" x14ac:dyDescent="0.25">
      <c r="A18" t="s">
        <v>0</v>
      </c>
      <c r="B18" t="s">
        <v>357</v>
      </c>
      <c r="C18" t="s">
        <v>296</v>
      </c>
      <c r="D18" t="s">
        <v>350</v>
      </c>
      <c r="E18" t="s">
        <v>355</v>
      </c>
    </row>
    <row r="19" spans="1:5" x14ac:dyDescent="0.25">
      <c r="A19" t="s">
        <v>0</v>
      </c>
      <c r="B19" t="s">
        <v>357</v>
      </c>
      <c r="C19" t="s">
        <v>312</v>
      </c>
      <c r="D19" t="s">
        <v>407</v>
      </c>
      <c r="E19" t="s">
        <v>408</v>
      </c>
    </row>
    <row r="20" spans="1:5" x14ac:dyDescent="0.25">
      <c r="A20" t="s">
        <v>0</v>
      </c>
      <c r="B20" t="s">
        <v>357</v>
      </c>
      <c r="C20" t="s">
        <v>312</v>
      </c>
      <c r="D20" t="s">
        <v>313</v>
      </c>
      <c r="E20" t="s">
        <v>314</v>
      </c>
    </row>
    <row r="21" spans="1:5" x14ac:dyDescent="0.25">
      <c r="A21" t="s">
        <v>0</v>
      </c>
      <c r="B21" t="s">
        <v>357</v>
      </c>
      <c r="C21" t="s">
        <v>312</v>
      </c>
      <c r="D21" t="s">
        <v>315</v>
      </c>
      <c r="E21" t="s">
        <v>316</v>
      </c>
    </row>
    <row r="22" spans="1:5" x14ac:dyDescent="0.25">
      <c r="A22" t="s">
        <v>0</v>
      </c>
      <c r="B22" t="s">
        <v>357</v>
      </c>
      <c r="C22" t="s">
        <v>312</v>
      </c>
      <c r="D22" t="s">
        <v>317</v>
      </c>
      <c r="E22" t="s">
        <v>318</v>
      </c>
    </row>
    <row r="23" spans="1:5" x14ac:dyDescent="0.25">
      <c r="A23" t="s">
        <v>0</v>
      </c>
      <c r="B23" t="s">
        <v>357</v>
      </c>
      <c r="C23" t="s">
        <v>312</v>
      </c>
      <c r="D23" t="s">
        <v>319</v>
      </c>
      <c r="E23" t="s">
        <v>320</v>
      </c>
    </row>
    <row r="24" spans="1:5" x14ac:dyDescent="0.25">
      <c r="A24" t="s">
        <v>0</v>
      </c>
      <c r="B24" t="s">
        <v>357</v>
      </c>
      <c r="C24" t="s">
        <v>312</v>
      </c>
      <c r="D24" t="s">
        <v>213</v>
      </c>
      <c r="E24" t="s">
        <v>236</v>
      </c>
    </row>
    <row r="25" spans="1:5" x14ac:dyDescent="0.25">
      <c r="A25" t="s">
        <v>0</v>
      </c>
      <c r="B25" t="s">
        <v>357</v>
      </c>
      <c r="C25" t="s">
        <v>312</v>
      </c>
      <c r="D25" t="s">
        <v>409</v>
      </c>
      <c r="E25" t="s">
        <v>410</v>
      </c>
    </row>
    <row r="26" spans="1:5" x14ac:dyDescent="0.25">
      <c r="A26" t="s">
        <v>0</v>
      </c>
      <c r="B26" t="s">
        <v>357</v>
      </c>
      <c r="C26" t="s">
        <v>321</v>
      </c>
      <c r="D26" t="s">
        <v>322</v>
      </c>
      <c r="E26" t="s">
        <v>323</v>
      </c>
    </row>
    <row r="27" spans="1:5" x14ac:dyDescent="0.25">
      <c r="A27" t="s">
        <v>0</v>
      </c>
      <c r="B27" t="s">
        <v>357</v>
      </c>
      <c r="C27" t="s">
        <v>321</v>
      </c>
      <c r="D27" t="s">
        <v>324</v>
      </c>
      <c r="E27" t="s">
        <v>325</v>
      </c>
    </row>
    <row r="28" spans="1:5" x14ac:dyDescent="0.25">
      <c r="A28" t="s">
        <v>0</v>
      </c>
      <c r="B28" t="s">
        <v>357</v>
      </c>
      <c r="C28" t="s">
        <v>186</v>
      </c>
      <c r="D28" t="s">
        <v>326</v>
      </c>
      <c r="E28" t="s">
        <v>327</v>
      </c>
    </row>
    <row r="29" spans="1:5" x14ac:dyDescent="0.25">
      <c r="A29" t="s">
        <v>0</v>
      </c>
      <c r="B29" t="s">
        <v>357</v>
      </c>
      <c r="C29" t="s">
        <v>186</v>
      </c>
      <c r="D29" t="s">
        <v>328</v>
      </c>
      <c r="E29" t="s">
        <v>329</v>
      </c>
    </row>
  </sheetData>
  <mergeCells count="1">
    <mergeCell ref="A3:S5"/>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3:O87"/>
  <sheetViews>
    <sheetView workbookViewId="0">
      <selection activeCell="E29" sqref="E29"/>
    </sheetView>
  </sheetViews>
  <sheetFormatPr defaultRowHeight="15" x14ac:dyDescent="0.25"/>
  <cols>
    <col min="1" max="1" width="9.7109375" customWidth="1"/>
    <col min="2" max="2" width="64.5703125" customWidth="1"/>
    <col min="3" max="3" width="20.5703125" customWidth="1"/>
    <col min="5" max="5" width="27.140625" customWidth="1"/>
    <col min="6" max="6" width="25.42578125" customWidth="1"/>
    <col min="12" max="12" width="11.85546875" customWidth="1"/>
  </cols>
  <sheetData>
    <row r="3" spans="1:15" x14ac:dyDescent="0.25">
      <c r="A3" s="4"/>
      <c r="B3" s="4"/>
      <c r="C3" s="4"/>
      <c r="D3" s="4"/>
    </row>
    <row r="4" spans="1:15" x14ac:dyDescent="0.25">
      <c r="A4" s="4" t="s">
        <v>411</v>
      </c>
      <c r="B4" s="4"/>
      <c r="C4" s="4"/>
    </row>
    <row r="5" spans="1:15" x14ac:dyDescent="0.25">
      <c r="A5" s="115" t="s">
        <v>358</v>
      </c>
      <c r="B5" s="115" t="s">
        <v>359</v>
      </c>
      <c r="C5" s="115" t="s">
        <v>368</v>
      </c>
      <c r="D5" s="47"/>
      <c r="E5" s="47"/>
      <c r="F5" s="47"/>
      <c r="G5" s="47"/>
      <c r="H5" s="47"/>
      <c r="I5" s="47"/>
      <c r="J5" s="47"/>
      <c r="K5" s="47"/>
      <c r="L5" s="75"/>
    </row>
    <row r="6" spans="1:15" x14ac:dyDescent="0.25">
      <c r="A6" s="113" t="s">
        <v>99</v>
      </c>
      <c r="B6" s="113" t="s">
        <v>100</v>
      </c>
      <c r="C6" s="113">
        <v>151</v>
      </c>
      <c r="D6" s="47"/>
      <c r="E6" s="47"/>
      <c r="G6" s="47"/>
      <c r="H6" s="47"/>
      <c r="I6" s="47"/>
      <c r="L6" s="47"/>
      <c r="O6" s="47"/>
    </row>
    <row r="7" spans="1:15" x14ac:dyDescent="0.25">
      <c r="A7" s="113" t="s">
        <v>94</v>
      </c>
      <c r="B7" s="113" t="s">
        <v>95</v>
      </c>
      <c r="C7" s="113">
        <v>3</v>
      </c>
      <c r="D7" s="47"/>
      <c r="E7" s="47"/>
      <c r="G7" s="47"/>
      <c r="H7" s="47"/>
      <c r="I7" s="47"/>
      <c r="L7" s="47"/>
      <c r="O7" s="47"/>
    </row>
    <row r="8" spans="1:15" x14ac:dyDescent="0.25">
      <c r="A8" s="113" t="s">
        <v>114</v>
      </c>
      <c r="B8" s="113" t="s">
        <v>115</v>
      </c>
      <c r="C8" s="113">
        <v>1</v>
      </c>
      <c r="D8" s="47"/>
      <c r="E8" s="47"/>
      <c r="G8" s="47"/>
      <c r="H8" s="47"/>
      <c r="I8" s="47"/>
      <c r="L8" s="47"/>
      <c r="O8" s="47"/>
    </row>
    <row r="9" spans="1:15" x14ac:dyDescent="0.25">
      <c r="A9" s="113" t="s">
        <v>202</v>
      </c>
      <c r="B9" s="113" t="s">
        <v>203</v>
      </c>
      <c r="C9" s="113">
        <v>5</v>
      </c>
      <c r="D9" s="47"/>
      <c r="E9" s="47"/>
      <c r="G9" s="47"/>
      <c r="H9" s="47"/>
      <c r="I9" s="47"/>
      <c r="L9" s="47"/>
      <c r="O9" s="47"/>
    </row>
    <row r="10" spans="1:15" x14ac:dyDescent="0.25">
      <c r="A10" s="47"/>
      <c r="B10" s="47"/>
      <c r="C10" s="47"/>
      <c r="D10" s="47"/>
      <c r="E10" s="47"/>
      <c r="G10" s="47"/>
      <c r="H10" s="47"/>
      <c r="I10" s="47"/>
      <c r="L10" s="47"/>
      <c r="O10" s="47"/>
    </row>
    <row r="11" spans="1:15" x14ac:dyDescent="0.25">
      <c r="A11" s="35"/>
      <c r="B11" s="35"/>
      <c r="C11" s="36"/>
      <c r="D11" s="38"/>
      <c r="E11" s="44"/>
      <c r="F11" s="44"/>
      <c r="G11" s="44"/>
      <c r="H11" s="78"/>
      <c r="I11" s="78"/>
      <c r="L11" s="47"/>
      <c r="O11" s="47"/>
    </row>
    <row r="12" spans="1:15" x14ac:dyDescent="0.25">
      <c r="A12" s="25" t="s">
        <v>416</v>
      </c>
      <c r="B12" s="25"/>
      <c r="C12" s="35"/>
      <c r="D12" s="37"/>
      <c r="E12" s="44"/>
      <c r="F12" s="44"/>
      <c r="G12" s="44"/>
      <c r="H12" s="78"/>
      <c r="I12" s="78"/>
      <c r="L12" s="47"/>
      <c r="O12" s="47"/>
    </row>
    <row r="13" spans="1:15" x14ac:dyDescent="0.25">
      <c r="A13" s="130" t="s">
        <v>236</v>
      </c>
      <c r="B13" s="131" t="s">
        <v>226</v>
      </c>
      <c r="C13" s="131" t="s">
        <v>227</v>
      </c>
      <c r="D13" s="131" t="s">
        <v>31</v>
      </c>
      <c r="E13" s="131" t="s">
        <v>32</v>
      </c>
      <c r="F13" s="44" t="s">
        <v>414</v>
      </c>
      <c r="G13" s="44"/>
      <c r="H13" s="78"/>
      <c r="I13" s="78"/>
      <c r="L13" s="47"/>
      <c r="O13" s="47"/>
    </row>
    <row r="14" spans="1:15" x14ac:dyDescent="0.25">
      <c r="A14" s="130" t="s">
        <v>286</v>
      </c>
      <c r="B14" s="131" t="s">
        <v>364</v>
      </c>
      <c r="C14" s="131" t="s">
        <v>365</v>
      </c>
      <c r="D14" s="131" t="s">
        <v>31</v>
      </c>
      <c r="E14" s="131" t="s">
        <v>40</v>
      </c>
      <c r="F14" s="14" t="s">
        <v>412</v>
      </c>
      <c r="G14" s="47"/>
      <c r="H14" s="47"/>
      <c r="I14" s="47"/>
      <c r="L14" s="47"/>
      <c r="O14" s="47"/>
    </row>
    <row r="15" spans="1:15" x14ac:dyDescent="0.25">
      <c r="A15" s="130" t="s">
        <v>286</v>
      </c>
      <c r="B15" s="131" t="s">
        <v>353</v>
      </c>
      <c r="C15" s="131" t="s">
        <v>354</v>
      </c>
      <c r="D15" s="131" t="s">
        <v>31</v>
      </c>
      <c r="E15" s="131" t="s">
        <v>40</v>
      </c>
      <c r="F15" s="14" t="s">
        <v>413</v>
      </c>
      <c r="G15" s="47"/>
      <c r="H15" s="47"/>
      <c r="I15" s="47"/>
      <c r="L15" s="47"/>
      <c r="O15" s="47"/>
    </row>
    <row r="16" spans="1:15" x14ac:dyDescent="0.25">
      <c r="A16" s="106" t="s">
        <v>79</v>
      </c>
      <c r="B16" s="106" t="s">
        <v>80</v>
      </c>
      <c r="C16" s="115" t="s">
        <v>99</v>
      </c>
      <c r="D16" s="106" t="s">
        <v>100</v>
      </c>
      <c r="E16" s="106" t="s">
        <v>77</v>
      </c>
      <c r="F16" s="106" t="s">
        <v>415</v>
      </c>
      <c r="G16" s="44"/>
      <c r="H16" s="78"/>
      <c r="I16" s="78"/>
      <c r="L16" s="47"/>
      <c r="O16" s="47"/>
    </row>
    <row r="17" spans="1:15" x14ac:dyDescent="0.25">
      <c r="A17" s="47"/>
      <c r="B17" s="47"/>
      <c r="C17" s="47"/>
      <c r="D17" s="47"/>
      <c r="E17" s="47"/>
      <c r="G17" s="47"/>
      <c r="H17" s="47"/>
      <c r="I17" s="47"/>
      <c r="L17" s="47"/>
      <c r="O17" s="47"/>
    </row>
    <row r="18" spans="1:15" x14ac:dyDescent="0.25">
      <c r="A18" s="47"/>
      <c r="B18" s="47"/>
      <c r="C18" s="47"/>
      <c r="D18" s="47"/>
      <c r="E18" s="47"/>
      <c r="G18" s="47"/>
      <c r="H18" s="47"/>
      <c r="I18" s="47"/>
      <c r="L18" s="47"/>
      <c r="O18" s="47"/>
    </row>
    <row r="19" spans="1:15" x14ac:dyDescent="0.25">
      <c r="A19" s="25"/>
      <c r="B19" s="25"/>
      <c r="C19" s="36"/>
      <c r="D19" s="38"/>
      <c r="E19" s="44"/>
      <c r="F19" s="44"/>
      <c r="G19" s="44"/>
      <c r="H19" s="78"/>
      <c r="I19" s="78"/>
      <c r="L19" s="47"/>
      <c r="O19" s="47"/>
    </row>
    <row r="25" spans="1:15" x14ac:dyDescent="0.25">
      <c r="A25" s="4"/>
    </row>
    <row r="26" spans="1:15" x14ac:dyDescent="0.25">
      <c r="A26" s="47"/>
      <c r="B26" s="47"/>
      <c r="C26" s="47"/>
      <c r="D26" s="47"/>
      <c r="K26" s="102"/>
    </row>
    <row r="27" spans="1:15" x14ac:dyDescent="0.25">
      <c r="A27" s="47"/>
      <c r="B27" s="47"/>
      <c r="C27" s="47"/>
      <c r="D27" s="47"/>
    </row>
    <row r="28" spans="1:15" x14ac:dyDescent="0.25">
      <c r="A28" s="47"/>
      <c r="B28" s="47"/>
      <c r="C28" s="47"/>
      <c r="D28" s="47"/>
    </row>
    <row r="29" spans="1:15" x14ac:dyDescent="0.25">
      <c r="A29" s="47"/>
      <c r="B29" s="47"/>
      <c r="C29" s="47"/>
      <c r="D29" s="47"/>
    </row>
    <row r="30" spans="1:15" x14ac:dyDescent="0.25">
      <c r="A30" s="47"/>
      <c r="B30" s="47"/>
      <c r="C30" s="47"/>
      <c r="D30" s="47"/>
    </row>
    <row r="32" spans="1:15" x14ac:dyDescent="0.25">
      <c r="A32" s="4"/>
      <c r="B32" s="4"/>
      <c r="C32" s="4"/>
    </row>
    <row r="42" spans="14:14" x14ac:dyDescent="0.25">
      <c r="N42" s="102"/>
    </row>
    <row r="43" spans="14:14" x14ac:dyDescent="0.25">
      <c r="N43" s="102"/>
    </row>
    <row r="44" spans="14:14" x14ac:dyDescent="0.25">
      <c r="N44" s="102"/>
    </row>
    <row r="45" spans="14:14" x14ac:dyDescent="0.25">
      <c r="N45" s="102"/>
    </row>
    <row r="46" spans="14:14" x14ac:dyDescent="0.25">
      <c r="N46" s="102"/>
    </row>
    <row r="47" spans="14:14" x14ac:dyDescent="0.25">
      <c r="N47" s="102"/>
    </row>
    <row r="48" spans="14:14" x14ac:dyDescent="0.25">
      <c r="N48" s="102"/>
    </row>
    <row r="49" spans="14:14" x14ac:dyDescent="0.25">
      <c r="N49" s="102"/>
    </row>
    <row r="50" spans="14:14" x14ac:dyDescent="0.25">
      <c r="N50" s="102"/>
    </row>
    <row r="51" spans="14:14" x14ac:dyDescent="0.25">
      <c r="N51" s="102"/>
    </row>
    <row r="52" spans="14:14" x14ac:dyDescent="0.25">
      <c r="N52" s="102"/>
    </row>
    <row r="53" spans="14:14" x14ac:dyDescent="0.25">
      <c r="N53" s="102"/>
    </row>
    <row r="54" spans="14:14" x14ac:dyDescent="0.25">
      <c r="N54" s="102"/>
    </row>
    <row r="55" spans="14:14" x14ac:dyDescent="0.25">
      <c r="N55" s="102"/>
    </row>
    <row r="56" spans="14:14" x14ac:dyDescent="0.25">
      <c r="N56" s="102"/>
    </row>
    <row r="57" spans="14:14" x14ac:dyDescent="0.25">
      <c r="N57" s="102"/>
    </row>
    <row r="58" spans="14:14" x14ac:dyDescent="0.25">
      <c r="N58" s="102"/>
    </row>
    <row r="59" spans="14:14" x14ac:dyDescent="0.25">
      <c r="N59" s="102"/>
    </row>
    <row r="60" spans="14:14" x14ac:dyDescent="0.25">
      <c r="N60" s="102"/>
    </row>
    <row r="61" spans="14:14" x14ac:dyDescent="0.25">
      <c r="N61" s="102"/>
    </row>
    <row r="62" spans="14:14" x14ac:dyDescent="0.25">
      <c r="N62" s="102"/>
    </row>
    <row r="63" spans="14:14" x14ac:dyDescent="0.25">
      <c r="N63" s="102"/>
    </row>
    <row r="64" spans="14:14" x14ac:dyDescent="0.25">
      <c r="N64" s="102"/>
    </row>
    <row r="65" spans="14:14" x14ac:dyDescent="0.25">
      <c r="N65" s="102"/>
    </row>
    <row r="66" spans="14:14" x14ac:dyDescent="0.25">
      <c r="N66" s="102"/>
    </row>
    <row r="67" spans="14:14" x14ac:dyDescent="0.25">
      <c r="N67" s="102"/>
    </row>
    <row r="68" spans="14:14" x14ac:dyDescent="0.25">
      <c r="N68" s="102"/>
    </row>
    <row r="69" spans="14:14" x14ac:dyDescent="0.25">
      <c r="N69" s="102"/>
    </row>
    <row r="70" spans="14:14" x14ac:dyDescent="0.25">
      <c r="N70" s="102"/>
    </row>
    <row r="71" spans="14:14" x14ac:dyDescent="0.25">
      <c r="N71" s="102"/>
    </row>
    <row r="72" spans="14:14" x14ac:dyDescent="0.25">
      <c r="N72" s="102"/>
    </row>
    <row r="73" spans="14:14" x14ac:dyDescent="0.25">
      <c r="N73" s="102"/>
    </row>
    <row r="74" spans="14:14" x14ac:dyDescent="0.25">
      <c r="N74" s="102"/>
    </row>
    <row r="75" spans="14:14" x14ac:dyDescent="0.25">
      <c r="N75" s="102"/>
    </row>
    <row r="76" spans="14:14" x14ac:dyDescent="0.25">
      <c r="N76" s="102"/>
    </row>
    <row r="77" spans="14:14" x14ac:dyDescent="0.25">
      <c r="N77" s="102"/>
    </row>
    <row r="78" spans="14:14" x14ac:dyDescent="0.25">
      <c r="N78" s="102"/>
    </row>
    <row r="79" spans="14:14" x14ac:dyDescent="0.25">
      <c r="N79" s="102"/>
    </row>
    <row r="80" spans="14:14" x14ac:dyDescent="0.25">
      <c r="N80" s="102"/>
    </row>
    <row r="81" spans="14:14" x14ac:dyDescent="0.25">
      <c r="N81" s="102"/>
    </row>
    <row r="82" spans="14:14" x14ac:dyDescent="0.25">
      <c r="N82" s="102"/>
    </row>
    <row r="83" spans="14:14" x14ac:dyDescent="0.25">
      <c r="N83" s="102"/>
    </row>
    <row r="84" spans="14:14" x14ac:dyDescent="0.25">
      <c r="N84" s="102"/>
    </row>
    <row r="85" spans="14:14" x14ac:dyDescent="0.25">
      <c r="N85" s="102"/>
    </row>
    <row r="86" spans="14:14" x14ac:dyDescent="0.25">
      <c r="N86" s="102"/>
    </row>
    <row r="87" spans="14:14" x14ac:dyDescent="0.25">
      <c r="N87" s="102"/>
    </row>
  </sheetData>
  <sortState ref="A24:K36">
    <sortCondition ref="B24:B36"/>
  </sortState>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80"/>
  <sheetViews>
    <sheetView topLeftCell="A38" workbookViewId="0">
      <selection activeCell="R74" sqref="R74"/>
    </sheetView>
  </sheetViews>
  <sheetFormatPr defaultRowHeight="12.75" x14ac:dyDescent="0.2"/>
  <cols>
    <col min="1" max="5" width="9.140625" style="134"/>
    <col min="6" max="8" width="16" style="134" customWidth="1"/>
    <col min="9" max="16384" width="9.140625" style="134"/>
  </cols>
  <sheetData>
    <row r="3" spans="1:8" x14ac:dyDescent="0.2">
      <c r="A3" s="163" t="s">
        <v>418</v>
      </c>
      <c r="B3" s="163"/>
      <c r="C3" s="163"/>
      <c r="D3" s="163"/>
      <c r="E3" s="133"/>
      <c r="F3" s="133"/>
      <c r="G3" s="133"/>
      <c r="H3" s="133"/>
    </row>
    <row r="4" spans="1:8" x14ac:dyDescent="0.2">
      <c r="A4" s="163" t="s">
        <v>419</v>
      </c>
      <c r="B4" s="163"/>
      <c r="C4" s="163"/>
      <c r="D4" s="163"/>
      <c r="E4" s="133"/>
      <c r="F4" s="133"/>
      <c r="G4" s="133"/>
      <c r="H4" s="133"/>
    </row>
    <row r="5" spans="1:8" x14ac:dyDescent="0.2">
      <c r="A5" s="163"/>
      <c r="B5" s="163"/>
      <c r="C5" s="163"/>
      <c r="D5" s="163"/>
      <c r="E5" s="133"/>
      <c r="F5" s="133"/>
      <c r="G5" s="133"/>
      <c r="H5" s="133"/>
    </row>
    <row r="6" spans="1:8" x14ac:dyDescent="0.2">
      <c r="A6" s="133"/>
      <c r="B6" s="133"/>
      <c r="C6" s="133"/>
      <c r="D6" s="133"/>
      <c r="E6" s="133"/>
      <c r="F6" s="135" t="s">
        <v>420</v>
      </c>
      <c r="G6" s="135" t="s">
        <v>420</v>
      </c>
      <c r="H6" s="135" t="s">
        <v>420</v>
      </c>
    </row>
    <row r="7" spans="1:8" x14ac:dyDescent="0.2">
      <c r="A7" s="133"/>
      <c r="B7" s="133"/>
      <c r="C7" s="133"/>
      <c r="D7" s="133"/>
      <c r="E7" s="133"/>
      <c r="F7" s="136" t="s">
        <v>421</v>
      </c>
      <c r="G7" s="136" t="s">
        <v>422</v>
      </c>
      <c r="H7" s="137" t="s">
        <v>423</v>
      </c>
    </row>
    <row r="8" spans="1:8" x14ac:dyDescent="0.2">
      <c r="A8" s="164" t="s">
        <v>424</v>
      </c>
      <c r="B8" s="172"/>
      <c r="C8" s="172"/>
      <c r="D8" s="172"/>
      <c r="E8" s="165"/>
      <c r="F8" s="138">
        <v>13353</v>
      </c>
      <c r="G8" s="138">
        <v>75696</v>
      </c>
      <c r="H8" s="139">
        <v>56010747</v>
      </c>
    </row>
    <row r="9" spans="1:8" x14ac:dyDescent="0.2">
      <c r="A9" s="135"/>
      <c r="B9" s="169" t="s">
        <v>425</v>
      </c>
      <c r="C9" s="170"/>
      <c r="D9" s="170"/>
      <c r="E9" s="171"/>
      <c r="F9" s="140">
        <v>9086</v>
      </c>
      <c r="G9" s="140">
        <v>53134</v>
      </c>
      <c r="H9" s="141">
        <v>40076071</v>
      </c>
    </row>
    <row r="10" spans="1:8" x14ac:dyDescent="0.2">
      <c r="A10" s="135"/>
      <c r="B10" s="135"/>
      <c r="C10" s="166" t="s">
        <v>426</v>
      </c>
      <c r="D10" s="167"/>
      <c r="E10" s="168"/>
      <c r="F10" s="142">
        <v>8521</v>
      </c>
      <c r="G10" s="142">
        <v>28202</v>
      </c>
      <c r="H10" s="143">
        <v>8707861</v>
      </c>
    </row>
    <row r="11" spans="1:8" x14ac:dyDescent="0.2">
      <c r="A11" s="135"/>
      <c r="B11" s="135"/>
      <c r="C11" s="135"/>
      <c r="D11" s="164" t="s">
        <v>427</v>
      </c>
      <c r="E11" s="165"/>
      <c r="F11" s="138">
        <v>138</v>
      </c>
      <c r="G11" s="138">
        <v>466</v>
      </c>
      <c r="H11" s="139">
        <v>148530</v>
      </c>
    </row>
    <row r="12" spans="1:8" x14ac:dyDescent="0.2">
      <c r="A12" s="135"/>
      <c r="B12" s="135"/>
      <c r="C12" s="135"/>
      <c r="D12" s="164" t="s">
        <v>428</v>
      </c>
      <c r="E12" s="165"/>
      <c r="F12" s="138">
        <v>219</v>
      </c>
      <c r="G12" s="138">
        <v>458</v>
      </c>
      <c r="H12" s="139">
        <v>231963</v>
      </c>
    </row>
    <row r="13" spans="1:8" x14ac:dyDescent="0.2">
      <c r="A13" s="135"/>
      <c r="B13" s="135"/>
      <c r="C13" s="135"/>
      <c r="D13" s="164" t="s">
        <v>429</v>
      </c>
      <c r="E13" s="165"/>
      <c r="F13" s="138">
        <v>6754</v>
      </c>
      <c r="G13" s="138">
        <v>16928</v>
      </c>
      <c r="H13" s="139">
        <v>6085510</v>
      </c>
    </row>
    <row r="14" spans="1:8" x14ac:dyDescent="0.2">
      <c r="A14" s="135"/>
      <c r="B14" s="135"/>
      <c r="C14" s="135"/>
      <c r="D14" s="164" t="s">
        <v>276</v>
      </c>
      <c r="E14" s="165"/>
      <c r="F14" s="138">
        <v>4416</v>
      </c>
      <c r="G14" s="138">
        <v>10349</v>
      </c>
      <c r="H14" s="139">
        <v>2241718</v>
      </c>
    </row>
    <row r="15" spans="1:8" x14ac:dyDescent="0.2">
      <c r="A15" s="135"/>
      <c r="B15" s="135"/>
      <c r="C15" s="135"/>
      <c r="D15" s="164" t="s">
        <v>430</v>
      </c>
      <c r="E15" s="165"/>
      <c r="F15" s="138">
        <v>1</v>
      </c>
      <c r="G15" s="138">
        <v>1</v>
      </c>
      <c r="H15" s="139">
        <v>140</v>
      </c>
    </row>
    <row r="16" spans="1:8" x14ac:dyDescent="0.2">
      <c r="A16" s="135"/>
      <c r="B16" s="135"/>
      <c r="C16" s="166" t="s">
        <v>431</v>
      </c>
      <c r="D16" s="167"/>
      <c r="E16" s="168"/>
      <c r="F16" s="142">
        <v>5990</v>
      </c>
      <c r="G16" s="142">
        <v>22149</v>
      </c>
      <c r="H16" s="143">
        <v>27960509</v>
      </c>
    </row>
    <row r="17" spans="1:8" x14ac:dyDescent="0.2">
      <c r="A17" s="135"/>
      <c r="B17" s="135"/>
      <c r="C17" s="135"/>
      <c r="D17" s="164" t="s">
        <v>12</v>
      </c>
      <c r="E17" s="165"/>
      <c r="F17" s="138">
        <v>1010</v>
      </c>
      <c r="G17" s="138">
        <v>2469</v>
      </c>
      <c r="H17" s="139">
        <v>1539720</v>
      </c>
    </row>
    <row r="18" spans="1:8" x14ac:dyDescent="0.2">
      <c r="A18" s="135"/>
      <c r="B18" s="135"/>
      <c r="C18" s="135"/>
      <c r="D18" s="164" t="s">
        <v>14</v>
      </c>
      <c r="E18" s="165"/>
      <c r="F18" s="138">
        <v>1</v>
      </c>
      <c r="G18" s="138">
        <v>3</v>
      </c>
      <c r="H18" s="139">
        <v>1094</v>
      </c>
    </row>
    <row r="19" spans="1:8" x14ac:dyDescent="0.2">
      <c r="A19" s="135"/>
      <c r="B19" s="135"/>
      <c r="C19" s="135"/>
      <c r="D19" s="164" t="s">
        <v>18</v>
      </c>
      <c r="E19" s="165"/>
      <c r="F19" s="138">
        <v>5</v>
      </c>
      <c r="G19" s="138">
        <v>8</v>
      </c>
      <c r="H19" s="139">
        <v>6400</v>
      </c>
    </row>
    <row r="20" spans="1:8" x14ac:dyDescent="0.2">
      <c r="A20" s="135"/>
      <c r="B20" s="135"/>
      <c r="C20" s="135"/>
      <c r="D20" s="164" t="s">
        <v>286</v>
      </c>
      <c r="E20" s="165"/>
      <c r="F20" s="138">
        <v>4883</v>
      </c>
      <c r="G20" s="138">
        <v>6565</v>
      </c>
      <c r="H20" s="139">
        <v>8070929</v>
      </c>
    </row>
    <row r="21" spans="1:8" x14ac:dyDescent="0.2">
      <c r="A21" s="135"/>
      <c r="B21" s="135"/>
      <c r="C21" s="135"/>
      <c r="D21" s="164" t="s">
        <v>15</v>
      </c>
      <c r="E21" s="165"/>
      <c r="F21" s="138">
        <v>11</v>
      </c>
      <c r="G21" s="138">
        <v>19</v>
      </c>
      <c r="H21" s="139">
        <v>47833</v>
      </c>
    </row>
    <row r="22" spans="1:8" x14ac:dyDescent="0.2">
      <c r="A22" s="135"/>
      <c r="B22" s="135"/>
      <c r="C22" s="135"/>
      <c r="D22" s="164" t="s">
        <v>282</v>
      </c>
      <c r="E22" s="165"/>
      <c r="F22" s="138">
        <v>21</v>
      </c>
      <c r="G22" s="138">
        <v>26</v>
      </c>
      <c r="H22" s="139">
        <v>25775</v>
      </c>
    </row>
    <row r="23" spans="1:8" x14ac:dyDescent="0.2">
      <c r="A23" s="135"/>
      <c r="B23" s="135"/>
      <c r="C23" s="135"/>
      <c r="D23" s="164" t="s">
        <v>17</v>
      </c>
      <c r="E23" s="165"/>
      <c r="F23" s="138">
        <v>450</v>
      </c>
      <c r="G23" s="138">
        <v>450</v>
      </c>
      <c r="H23" s="139">
        <v>414748</v>
      </c>
    </row>
    <row r="24" spans="1:8" x14ac:dyDescent="0.2">
      <c r="A24" s="135"/>
      <c r="B24" s="135"/>
      <c r="C24" s="135"/>
      <c r="D24" s="164" t="s">
        <v>235</v>
      </c>
      <c r="E24" s="165"/>
      <c r="F24" s="138">
        <v>56</v>
      </c>
      <c r="G24" s="138">
        <v>56</v>
      </c>
      <c r="H24" s="139">
        <v>48900</v>
      </c>
    </row>
    <row r="25" spans="1:8" x14ac:dyDescent="0.2">
      <c r="A25" s="135"/>
      <c r="B25" s="135"/>
      <c r="C25" s="135"/>
      <c r="D25" s="164" t="s">
        <v>44</v>
      </c>
      <c r="E25" s="165"/>
      <c r="F25" s="138">
        <v>45</v>
      </c>
      <c r="G25" s="138">
        <v>72</v>
      </c>
      <c r="H25" s="139">
        <v>125797</v>
      </c>
    </row>
    <row r="26" spans="1:8" x14ac:dyDescent="0.2">
      <c r="A26" s="135"/>
      <c r="B26" s="135"/>
      <c r="C26" s="135"/>
      <c r="D26" s="164" t="s">
        <v>39</v>
      </c>
      <c r="E26" s="165"/>
      <c r="F26" s="138">
        <v>3451</v>
      </c>
      <c r="G26" s="138">
        <v>8563</v>
      </c>
      <c r="H26" s="139">
        <v>13797644</v>
      </c>
    </row>
    <row r="27" spans="1:8" x14ac:dyDescent="0.2">
      <c r="A27" s="135"/>
      <c r="B27" s="135"/>
      <c r="C27" s="135"/>
      <c r="D27" s="164" t="s">
        <v>42</v>
      </c>
      <c r="E27" s="165"/>
      <c r="F27" s="138">
        <v>1232</v>
      </c>
      <c r="G27" s="138">
        <v>1970</v>
      </c>
      <c r="H27" s="139">
        <v>496407</v>
      </c>
    </row>
    <row r="28" spans="1:8" x14ac:dyDescent="0.2">
      <c r="A28" s="135"/>
      <c r="B28" s="135"/>
      <c r="C28" s="135"/>
      <c r="D28" s="164" t="s">
        <v>212</v>
      </c>
      <c r="E28" s="165"/>
      <c r="F28" s="138">
        <v>840</v>
      </c>
      <c r="G28" s="138">
        <v>1948</v>
      </c>
      <c r="H28" s="139">
        <v>3385262</v>
      </c>
    </row>
    <row r="29" spans="1:8" x14ac:dyDescent="0.2">
      <c r="A29" s="135"/>
      <c r="B29" s="135"/>
      <c r="C29" s="166" t="s">
        <v>432</v>
      </c>
      <c r="D29" s="167"/>
      <c r="E29" s="168"/>
      <c r="F29" s="142">
        <v>485</v>
      </c>
      <c r="G29" s="142">
        <v>1966</v>
      </c>
      <c r="H29" s="143">
        <v>2740218</v>
      </c>
    </row>
    <row r="30" spans="1:8" x14ac:dyDescent="0.2">
      <c r="A30" s="135"/>
      <c r="B30" s="135"/>
      <c r="C30" s="135"/>
      <c r="D30" s="164" t="s">
        <v>70</v>
      </c>
      <c r="E30" s="165"/>
      <c r="F30" s="138">
        <v>460</v>
      </c>
      <c r="G30" s="138">
        <v>1069</v>
      </c>
      <c r="H30" s="139">
        <v>1237780</v>
      </c>
    </row>
    <row r="31" spans="1:8" x14ac:dyDescent="0.2">
      <c r="A31" s="135"/>
      <c r="B31" s="135"/>
      <c r="C31" s="135"/>
      <c r="D31" s="164" t="s">
        <v>57</v>
      </c>
      <c r="E31" s="165"/>
      <c r="F31" s="138">
        <v>386</v>
      </c>
      <c r="G31" s="138">
        <v>878</v>
      </c>
      <c r="H31" s="139">
        <v>1369742</v>
      </c>
    </row>
    <row r="32" spans="1:8" x14ac:dyDescent="0.2">
      <c r="A32" s="135"/>
      <c r="B32" s="135"/>
      <c r="C32" s="135"/>
      <c r="D32" s="164" t="s">
        <v>433</v>
      </c>
      <c r="E32" s="165"/>
      <c r="F32" s="138">
        <v>7</v>
      </c>
      <c r="G32" s="138">
        <v>12</v>
      </c>
      <c r="H32" s="139">
        <v>102363</v>
      </c>
    </row>
    <row r="33" spans="1:8" x14ac:dyDescent="0.2">
      <c r="A33" s="135"/>
      <c r="B33" s="135"/>
      <c r="C33" s="135"/>
      <c r="D33" s="164" t="s">
        <v>434</v>
      </c>
      <c r="E33" s="165"/>
      <c r="F33" s="138">
        <v>3</v>
      </c>
      <c r="G33" s="138">
        <v>7</v>
      </c>
      <c r="H33" s="139">
        <v>30333</v>
      </c>
    </row>
    <row r="34" spans="1:8" x14ac:dyDescent="0.2">
      <c r="A34" s="135"/>
      <c r="B34" s="135"/>
      <c r="C34" s="166" t="s">
        <v>435</v>
      </c>
      <c r="D34" s="167"/>
      <c r="E34" s="168"/>
      <c r="F34" s="142">
        <v>469</v>
      </c>
      <c r="G34" s="142">
        <v>599</v>
      </c>
      <c r="H34" s="143">
        <v>512566</v>
      </c>
    </row>
    <row r="35" spans="1:8" x14ac:dyDescent="0.2">
      <c r="A35" s="135"/>
      <c r="B35" s="135"/>
      <c r="C35" s="135"/>
      <c r="D35" s="164" t="s">
        <v>80</v>
      </c>
      <c r="E35" s="165"/>
      <c r="F35" s="138">
        <v>463</v>
      </c>
      <c r="G35" s="138">
        <v>527</v>
      </c>
      <c r="H35" s="139">
        <v>481524</v>
      </c>
    </row>
    <row r="36" spans="1:8" x14ac:dyDescent="0.2">
      <c r="A36" s="135"/>
      <c r="B36" s="135"/>
      <c r="C36" s="135"/>
      <c r="D36" s="164" t="s">
        <v>436</v>
      </c>
      <c r="E36" s="165"/>
      <c r="F36" s="138">
        <v>3</v>
      </c>
      <c r="G36" s="138">
        <v>6</v>
      </c>
      <c r="H36" s="139">
        <v>5542</v>
      </c>
    </row>
    <row r="37" spans="1:8" x14ac:dyDescent="0.2">
      <c r="A37" s="135"/>
      <c r="B37" s="135"/>
      <c r="C37" s="135"/>
      <c r="D37" s="164" t="s">
        <v>437</v>
      </c>
      <c r="E37" s="165"/>
      <c r="F37" s="138">
        <v>22</v>
      </c>
      <c r="G37" s="138">
        <v>66</v>
      </c>
      <c r="H37" s="139">
        <v>25500</v>
      </c>
    </row>
    <row r="38" spans="1:8" x14ac:dyDescent="0.2">
      <c r="A38" s="135"/>
      <c r="B38" s="135"/>
      <c r="C38" s="166" t="s">
        <v>438</v>
      </c>
      <c r="D38" s="167"/>
      <c r="E38" s="168"/>
      <c r="F38" s="142">
        <v>57</v>
      </c>
      <c r="G38" s="142">
        <v>218</v>
      </c>
      <c r="H38" s="143">
        <v>154917</v>
      </c>
    </row>
    <row r="39" spans="1:8" x14ac:dyDescent="0.2">
      <c r="A39" s="135"/>
      <c r="B39" s="135"/>
      <c r="C39" s="135"/>
      <c r="D39" s="164" t="s">
        <v>439</v>
      </c>
      <c r="E39" s="165"/>
      <c r="F39" s="138">
        <v>57</v>
      </c>
      <c r="G39" s="138">
        <v>109</v>
      </c>
      <c r="H39" s="139">
        <v>116186</v>
      </c>
    </row>
    <row r="40" spans="1:8" x14ac:dyDescent="0.2">
      <c r="A40" s="135"/>
      <c r="B40" s="135"/>
      <c r="C40" s="135"/>
      <c r="D40" s="164" t="s">
        <v>190</v>
      </c>
      <c r="E40" s="165"/>
      <c r="F40" s="138">
        <v>57</v>
      </c>
      <c r="G40" s="138">
        <v>109</v>
      </c>
      <c r="H40" s="139">
        <v>38731</v>
      </c>
    </row>
    <row r="41" spans="1:8" x14ac:dyDescent="0.2">
      <c r="A41" s="135"/>
      <c r="B41" s="169" t="s">
        <v>440</v>
      </c>
      <c r="C41" s="170"/>
      <c r="D41" s="170"/>
      <c r="E41" s="171"/>
      <c r="F41" s="140">
        <v>5055</v>
      </c>
      <c r="G41" s="140">
        <v>22562</v>
      </c>
      <c r="H41" s="141">
        <v>15934676</v>
      </c>
    </row>
    <row r="42" spans="1:8" x14ac:dyDescent="0.2">
      <c r="A42" s="135"/>
      <c r="B42" s="135"/>
      <c r="C42" s="166" t="s">
        <v>426</v>
      </c>
      <c r="D42" s="167"/>
      <c r="E42" s="168"/>
      <c r="F42" s="142">
        <v>4416</v>
      </c>
      <c r="G42" s="142">
        <v>11743</v>
      </c>
      <c r="H42" s="143">
        <v>3450540</v>
      </c>
    </row>
    <row r="43" spans="1:8" x14ac:dyDescent="0.2">
      <c r="A43" s="135"/>
      <c r="B43" s="135"/>
      <c r="C43" s="135"/>
      <c r="D43" s="164" t="s">
        <v>427</v>
      </c>
      <c r="E43" s="165"/>
      <c r="F43" s="138">
        <v>3</v>
      </c>
      <c r="G43" s="138">
        <v>8</v>
      </c>
      <c r="H43" s="139">
        <v>2542</v>
      </c>
    </row>
    <row r="44" spans="1:8" x14ac:dyDescent="0.2">
      <c r="A44" s="135"/>
      <c r="B44" s="135"/>
      <c r="C44" s="135"/>
      <c r="D44" s="164" t="s">
        <v>428</v>
      </c>
      <c r="E44" s="165"/>
      <c r="F44" s="138">
        <v>315</v>
      </c>
      <c r="G44" s="138">
        <v>593</v>
      </c>
      <c r="H44" s="139">
        <v>150617</v>
      </c>
    </row>
    <row r="45" spans="1:8" x14ac:dyDescent="0.2">
      <c r="A45" s="135"/>
      <c r="B45" s="135"/>
      <c r="C45" s="135"/>
      <c r="D45" s="164" t="s">
        <v>429</v>
      </c>
      <c r="E45" s="165"/>
      <c r="F45" s="138">
        <v>3409</v>
      </c>
      <c r="G45" s="138">
        <v>7675</v>
      </c>
      <c r="H45" s="139">
        <v>2532009</v>
      </c>
    </row>
    <row r="46" spans="1:8" x14ac:dyDescent="0.2">
      <c r="A46" s="135"/>
      <c r="B46" s="135"/>
      <c r="C46" s="135"/>
      <c r="D46" s="164" t="s">
        <v>441</v>
      </c>
      <c r="E46" s="165"/>
      <c r="F46" s="138">
        <v>2</v>
      </c>
      <c r="G46" s="138">
        <v>4</v>
      </c>
      <c r="H46" s="139">
        <v>853</v>
      </c>
    </row>
    <row r="47" spans="1:8" x14ac:dyDescent="0.2">
      <c r="A47" s="135"/>
      <c r="B47" s="135"/>
      <c r="C47" s="135"/>
      <c r="D47" s="164" t="s">
        <v>276</v>
      </c>
      <c r="E47" s="165"/>
      <c r="F47" s="138">
        <v>1683</v>
      </c>
      <c r="G47" s="138">
        <v>3425</v>
      </c>
      <c r="H47" s="139">
        <v>749741</v>
      </c>
    </row>
    <row r="48" spans="1:8" x14ac:dyDescent="0.2">
      <c r="A48" s="135"/>
      <c r="B48" s="135"/>
      <c r="C48" s="135"/>
      <c r="D48" s="164" t="s">
        <v>430</v>
      </c>
      <c r="E48" s="165"/>
      <c r="F48" s="138">
        <v>19</v>
      </c>
      <c r="G48" s="138">
        <v>38</v>
      </c>
      <c r="H48" s="139">
        <v>14778</v>
      </c>
    </row>
    <row r="49" spans="1:8" x14ac:dyDescent="0.2">
      <c r="A49" s="135"/>
      <c r="B49" s="135"/>
      <c r="C49" s="166" t="s">
        <v>431</v>
      </c>
      <c r="D49" s="167"/>
      <c r="E49" s="168"/>
      <c r="F49" s="142">
        <v>2268</v>
      </c>
      <c r="G49" s="142">
        <v>8289</v>
      </c>
      <c r="H49" s="143">
        <v>8921654</v>
      </c>
    </row>
    <row r="50" spans="1:8" x14ac:dyDescent="0.2">
      <c r="A50" s="135"/>
      <c r="B50" s="135"/>
      <c r="C50" s="135"/>
      <c r="D50" s="164" t="s">
        <v>410</v>
      </c>
      <c r="E50" s="165"/>
      <c r="F50" s="138">
        <v>1</v>
      </c>
      <c r="G50" s="138">
        <v>1</v>
      </c>
      <c r="H50" s="139">
        <v>181</v>
      </c>
    </row>
    <row r="51" spans="1:8" x14ac:dyDescent="0.2">
      <c r="A51" s="135"/>
      <c r="B51" s="135"/>
      <c r="C51" s="135"/>
      <c r="D51" s="164" t="s">
        <v>316</v>
      </c>
      <c r="E51" s="165"/>
      <c r="F51" s="138">
        <v>9</v>
      </c>
      <c r="G51" s="138">
        <v>12</v>
      </c>
      <c r="H51" s="139">
        <v>17500</v>
      </c>
    </row>
    <row r="52" spans="1:8" x14ac:dyDescent="0.2">
      <c r="A52" s="135"/>
      <c r="B52" s="135"/>
      <c r="C52" s="135"/>
      <c r="D52" s="164" t="s">
        <v>12</v>
      </c>
      <c r="E52" s="165"/>
      <c r="F52" s="138">
        <v>445</v>
      </c>
      <c r="G52" s="138">
        <v>1024</v>
      </c>
      <c r="H52" s="139">
        <v>741431</v>
      </c>
    </row>
    <row r="53" spans="1:8" x14ac:dyDescent="0.2">
      <c r="A53" s="135"/>
      <c r="B53" s="135"/>
      <c r="C53" s="135"/>
      <c r="D53" s="164" t="s">
        <v>14</v>
      </c>
      <c r="E53" s="165"/>
      <c r="F53" s="138">
        <v>5</v>
      </c>
      <c r="G53" s="138">
        <v>11</v>
      </c>
      <c r="H53" s="139">
        <v>7051</v>
      </c>
    </row>
    <row r="54" spans="1:8" x14ac:dyDescent="0.2">
      <c r="A54" s="135"/>
      <c r="B54" s="135"/>
      <c r="C54" s="135"/>
      <c r="D54" s="164" t="s">
        <v>18</v>
      </c>
      <c r="E54" s="165"/>
      <c r="F54" s="138">
        <v>2</v>
      </c>
      <c r="G54" s="138">
        <v>4</v>
      </c>
      <c r="H54" s="139">
        <v>6887</v>
      </c>
    </row>
    <row r="55" spans="1:8" x14ac:dyDescent="0.2">
      <c r="A55" s="135"/>
      <c r="B55" s="135"/>
      <c r="C55" s="135"/>
      <c r="D55" s="164" t="s">
        <v>286</v>
      </c>
      <c r="E55" s="165"/>
      <c r="F55" s="138">
        <v>653</v>
      </c>
      <c r="G55" s="138">
        <v>731</v>
      </c>
      <c r="H55" s="139">
        <v>575792</v>
      </c>
    </row>
    <row r="56" spans="1:8" x14ac:dyDescent="0.2">
      <c r="A56" s="135"/>
      <c r="B56" s="135"/>
      <c r="C56" s="135"/>
      <c r="D56" s="164" t="s">
        <v>15</v>
      </c>
      <c r="E56" s="165"/>
      <c r="F56" s="138">
        <v>2</v>
      </c>
      <c r="G56" s="138">
        <v>6</v>
      </c>
      <c r="H56" s="139">
        <v>10000</v>
      </c>
    </row>
    <row r="57" spans="1:8" x14ac:dyDescent="0.2">
      <c r="A57" s="135"/>
      <c r="B57" s="135"/>
      <c r="C57" s="135"/>
      <c r="D57" s="164" t="s">
        <v>17</v>
      </c>
      <c r="E57" s="165"/>
      <c r="F57" s="138">
        <v>177</v>
      </c>
      <c r="G57" s="138">
        <v>381</v>
      </c>
      <c r="H57" s="139">
        <v>128391</v>
      </c>
    </row>
    <row r="58" spans="1:8" x14ac:dyDescent="0.2">
      <c r="A58" s="135"/>
      <c r="B58" s="135"/>
      <c r="C58" s="135"/>
      <c r="D58" s="164" t="s">
        <v>236</v>
      </c>
      <c r="E58" s="165"/>
      <c r="F58" s="138">
        <v>153</v>
      </c>
      <c r="G58" s="138">
        <v>153</v>
      </c>
      <c r="H58" s="139">
        <v>46079</v>
      </c>
    </row>
    <row r="59" spans="1:8" x14ac:dyDescent="0.2">
      <c r="A59" s="135"/>
      <c r="B59" s="135"/>
      <c r="C59" s="135"/>
      <c r="D59" s="164" t="s">
        <v>235</v>
      </c>
      <c r="E59" s="165"/>
      <c r="F59" s="138">
        <v>112</v>
      </c>
      <c r="G59" s="138">
        <v>129</v>
      </c>
      <c r="H59" s="139">
        <v>112210</v>
      </c>
    </row>
    <row r="60" spans="1:8" x14ac:dyDescent="0.2">
      <c r="A60" s="135"/>
      <c r="B60" s="135"/>
      <c r="C60" s="135"/>
      <c r="D60" s="164" t="s">
        <v>44</v>
      </c>
      <c r="E60" s="165"/>
      <c r="F60" s="138">
        <v>592</v>
      </c>
      <c r="G60" s="138">
        <v>594</v>
      </c>
      <c r="H60" s="139">
        <v>578176</v>
      </c>
    </row>
    <row r="61" spans="1:8" x14ac:dyDescent="0.2">
      <c r="A61" s="135"/>
      <c r="B61" s="135"/>
      <c r="C61" s="135"/>
      <c r="D61" s="164" t="s">
        <v>39</v>
      </c>
      <c r="E61" s="165"/>
      <c r="F61" s="138">
        <v>1339</v>
      </c>
      <c r="G61" s="138">
        <v>3076</v>
      </c>
      <c r="H61" s="139">
        <v>4833956</v>
      </c>
    </row>
    <row r="62" spans="1:8" x14ac:dyDescent="0.2">
      <c r="A62" s="135"/>
      <c r="B62" s="135"/>
      <c r="C62" s="135"/>
      <c r="D62" s="164" t="s">
        <v>42</v>
      </c>
      <c r="E62" s="165"/>
      <c r="F62" s="138">
        <v>552</v>
      </c>
      <c r="G62" s="138">
        <v>1214</v>
      </c>
      <c r="H62" s="139">
        <v>243100</v>
      </c>
    </row>
    <row r="63" spans="1:8" x14ac:dyDescent="0.2">
      <c r="A63" s="135"/>
      <c r="B63" s="135"/>
      <c r="C63" s="135"/>
      <c r="D63" s="164" t="s">
        <v>408</v>
      </c>
      <c r="E63" s="165"/>
      <c r="F63" s="138">
        <v>131</v>
      </c>
      <c r="G63" s="138">
        <v>143</v>
      </c>
      <c r="H63" s="139">
        <v>136509</v>
      </c>
    </row>
    <row r="64" spans="1:8" x14ac:dyDescent="0.2">
      <c r="A64" s="135"/>
      <c r="B64" s="135"/>
      <c r="C64" s="135"/>
      <c r="D64" s="164" t="s">
        <v>212</v>
      </c>
      <c r="E64" s="165"/>
      <c r="F64" s="138">
        <v>373</v>
      </c>
      <c r="G64" s="138">
        <v>810</v>
      </c>
      <c r="H64" s="139">
        <v>1484391</v>
      </c>
    </row>
    <row r="65" spans="1:8" x14ac:dyDescent="0.2">
      <c r="A65" s="135"/>
      <c r="B65" s="135"/>
      <c r="C65" s="166" t="s">
        <v>432</v>
      </c>
      <c r="D65" s="167"/>
      <c r="E65" s="168"/>
      <c r="F65" s="142">
        <v>391</v>
      </c>
      <c r="G65" s="142">
        <v>1645</v>
      </c>
      <c r="H65" s="143">
        <v>2684202</v>
      </c>
    </row>
    <row r="66" spans="1:8" x14ac:dyDescent="0.2">
      <c r="A66" s="135"/>
      <c r="B66" s="135"/>
      <c r="C66" s="135"/>
      <c r="D66" s="164" t="s">
        <v>70</v>
      </c>
      <c r="E66" s="165"/>
      <c r="F66" s="138">
        <v>368</v>
      </c>
      <c r="G66" s="138">
        <v>844</v>
      </c>
      <c r="H66" s="139">
        <v>1124226</v>
      </c>
    </row>
    <row r="67" spans="1:8" x14ac:dyDescent="0.2">
      <c r="A67" s="135"/>
      <c r="B67" s="135"/>
      <c r="C67" s="135"/>
      <c r="D67" s="164" t="s">
        <v>57</v>
      </c>
      <c r="E67" s="165"/>
      <c r="F67" s="138">
        <v>335</v>
      </c>
      <c r="G67" s="138">
        <v>775</v>
      </c>
      <c r="H67" s="139">
        <v>1402536</v>
      </c>
    </row>
    <row r="68" spans="1:8" x14ac:dyDescent="0.2">
      <c r="A68" s="135"/>
      <c r="B68" s="135"/>
      <c r="C68" s="135"/>
      <c r="D68" s="164" t="s">
        <v>433</v>
      </c>
      <c r="E68" s="165"/>
      <c r="F68" s="138">
        <v>12</v>
      </c>
      <c r="G68" s="138">
        <v>26</v>
      </c>
      <c r="H68" s="139">
        <v>157440</v>
      </c>
    </row>
    <row r="69" spans="1:8" x14ac:dyDescent="0.2">
      <c r="A69" s="135"/>
      <c r="B69" s="135"/>
      <c r="C69" s="166" t="s">
        <v>435</v>
      </c>
      <c r="D69" s="167"/>
      <c r="E69" s="168"/>
      <c r="F69" s="142">
        <v>453</v>
      </c>
      <c r="G69" s="142">
        <v>679</v>
      </c>
      <c r="H69" s="143">
        <v>745119</v>
      </c>
    </row>
    <row r="70" spans="1:8" x14ac:dyDescent="0.2">
      <c r="A70" s="135"/>
      <c r="B70" s="135"/>
      <c r="C70" s="135"/>
      <c r="D70" s="164" t="s">
        <v>80</v>
      </c>
      <c r="E70" s="165"/>
      <c r="F70" s="138">
        <v>351</v>
      </c>
      <c r="G70" s="138">
        <v>468</v>
      </c>
      <c r="H70" s="139">
        <v>538371</v>
      </c>
    </row>
    <row r="71" spans="1:8" x14ac:dyDescent="0.2">
      <c r="A71" s="135"/>
      <c r="B71" s="135"/>
      <c r="C71" s="135"/>
      <c r="D71" s="164" t="s">
        <v>436</v>
      </c>
      <c r="E71" s="165"/>
      <c r="F71" s="138">
        <v>147</v>
      </c>
      <c r="G71" s="138">
        <v>196</v>
      </c>
      <c r="H71" s="139">
        <v>187573</v>
      </c>
    </row>
    <row r="72" spans="1:8" x14ac:dyDescent="0.2">
      <c r="A72" s="135"/>
      <c r="B72" s="135"/>
      <c r="C72" s="135"/>
      <c r="D72" s="164" t="s">
        <v>437</v>
      </c>
      <c r="E72" s="165"/>
      <c r="F72" s="138">
        <v>15</v>
      </c>
      <c r="G72" s="138">
        <v>15</v>
      </c>
      <c r="H72" s="139">
        <v>19175</v>
      </c>
    </row>
    <row r="73" spans="1:8" x14ac:dyDescent="0.2">
      <c r="A73" s="135"/>
      <c r="B73" s="135"/>
      <c r="C73" s="166" t="s">
        <v>438</v>
      </c>
      <c r="D73" s="167"/>
      <c r="E73" s="168"/>
      <c r="F73" s="142">
        <v>43</v>
      </c>
      <c r="G73" s="142">
        <v>206</v>
      </c>
      <c r="H73" s="143">
        <v>133161</v>
      </c>
    </row>
    <row r="74" spans="1:8" x14ac:dyDescent="0.2">
      <c r="A74" s="135"/>
      <c r="B74" s="135"/>
      <c r="C74" s="135"/>
      <c r="D74" s="164" t="s">
        <v>439</v>
      </c>
      <c r="E74" s="165"/>
      <c r="F74" s="138">
        <v>43</v>
      </c>
      <c r="G74" s="138">
        <v>103</v>
      </c>
      <c r="H74" s="139">
        <v>99869</v>
      </c>
    </row>
    <row r="75" spans="1:8" x14ac:dyDescent="0.2">
      <c r="A75" s="135"/>
      <c r="B75" s="135"/>
      <c r="C75" s="135"/>
      <c r="D75" s="164" t="s">
        <v>190</v>
      </c>
      <c r="E75" s="165"/>
      <c r="F75" s="138">
        <v>43</v>
      </c>
      <c r="G75" s="138">
        <v>103</v>
      </c>
      <c r="H75" s="139">
        <v>33292</v>
      </c>
    </row>
    <row r="76" spans="1:8" x14ac:dyDescent="0.2">
      <c r="A76" s="163"/>
      <c r="B76" s="163"/>
      <c r="C76" s="163"/>
      <c r="D76" s="163"/>
      <c r="E76" s="133"/>
      <c r="F76" s="133"/>
      <c r="G76" s="133"/>
      <c r="H76" s="133"/>
    </row>
    <row r="77" spans="1:8" x14ac:dyDescent="0.2">
      <c r="A77" s="163" t="s">
        <v>442</v>
      </c>
      <c r="B77" s="163"/>
      <c r="C77" s="163"/>
      <c r="D77" s="163"/>
      <c r="E77" s="133"/>
      <c r="F77" s="133"/>
      <c r="G77" s="133"/>
      <c r="H77" s="133"/>
    </row>
    <row r="78" spans="1:8" x14ac:dyDescent="0.2">
      <c r="A78" s="133"/>
      <c r="B78" s="133"/>
      <c r="C78" s="133"/>
      <c r="D78" s="133"/>
      <c r="E78" s="133"/>
      <c r="F78" s="133"/>
      <c r="G78" s="133"/>
      <c r="H78" s="133"/>
    </row>
    <row r="79" spans="1:8" x14ac:dyDescent="0.2">
      <c r="A79" s="144" t="s">
        <v>4</v>
      </c>
    </row>
    <row r="80" spans="1:8" x14ac:dyDescent="0.2">
      <c r="A80" s="134" t="s">
        <v>443</v>
      </c>
    </row>
  </sheetData>
  <mergeCells count="73">
    <mergeCell ref="C10:E10"/>
    <mergeCell ref="A3:D3"/>
    <mergeCell ref="A4:D4"/>
    <mergeCell ref="A5:D5"/>
    <mergeCell ref="A8:E8"/>
    <mergeCell ref="B9:E9"/>
    <mergeCell ref="D22:E22"/>
    <mergeCell ref="D11:E11"/>
    <mergeCell ref="D12:E12"/>
    <mergeCell ref="D13:E13"/>
    <mergeCell ref="D14:E14"/>
    <mergeCell ref="D15:E15"/>
    <mergeCell ref="C16:E16"/>
    <mergeCell ref="D17:E17"/>
    <mergeCell ref="D18:E18"/>
    <mergeCell ref="D19:E19"/>
    <mergeCell ref="D20:E20"/>
    <mergeCell ref="D21:E21"/>
    <mergeCell ref="C34:E34"/>
    <mergeCell ref="D23:E23"/>
    <mergeCell ref="D24:E24"/>
    <mergeCell ref="D25:E25"/>
    <mergeCell ref="D26:E26"/>
    <mergeCell ref="D27:E27"/>
    <mergeCell ref="D28:E28"/>
    <mergeCell ref="C29:E29"/>
    <mergeCell ref="D30:E30"/>
    <mergeCell ref="D31:E31"/>
    <mergeCell ref="D32:E32"/>
    <mergeCell ref="D33:E33"/>
    <mergeCell ref="D46:E46"/>
    <mergeCell ref="D35:E35"/>
    <mergeCell ref="D36:E36"/>
    <mergeCell ref="D37:E37"/>
    <mergeCell ref="C38:E38"/>
    <mergeCell ref="D39:E39"/>
    <mergeCell ref="D40:E40"/>
    <mergeCell ref="B41:E41"/>
    <mergeCell ref="C42:E42"/>
    <mergeCell ref="D43:E43"/>
    <mergeCell ref="D44:E44"/>
    <mergeCell ref="D45:E45"/>
    <mergeCell ref="D58:E58"/>
    <mergeCell ref="D47:E47"/>
    <mergeCell ref="D48:E48"/>
    <mergeCell ref="C49:E49"/>
    <mergeCell ref="D50:E50"/>
    <mergeCell ref="D51:E51"/>
    <mergeCell ref="D52:E52"/>
    <mergeCell ref="D53:E53"/>
    <mergeCell ref="D54:E54"/>
    <mergeCell ref="D55:E55"/>
    <mergeCell ref="D56:E56"/>
    <mergeCell ref="D57:E57"/>
    <mergeCell ref="D70:E70"/>
    <mergeCell ref="D59:E59"/>
    <mergeCell ref="D60:E60"/>
    <mergeCell ref="D61:E61"/>
    <mergeCell ref="D62:E62"/>
    <mergeCell ref="D63:E63"/>
    <mergeCell ref="D64:E64"/>
    <mergeCell ref="C65:E65"/>
    <mergeCell ref="D66:E66"/>
    <mergeCell ref="D67:E67"/>
    <mergeCell ref="D68:E68"/>
    <mergeCell ref="C69:E69"/>
    <mergeCell ref="A77:D77"/>
    <mergeCell ref="D71:E71"/>
    <mergeCell ref="D72:E72"/>
    <mergeCell ref="C73:E73"/>
    <mergeCell ref="D74:E74"/>
    <mergeCell ref="D75:E75"/>
    <mergeCell ref="A76:D7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Stud Headcount &amp; total aw amnt</vt:lpstr>
      <vt:lpstr>DA CCPG_BOG</vt:lpstr>
      <vt:lpstr>DA GRANTS</vt:lpstr>
      <vt:lpstr>DA LOAN</vt:lpstr>
      <vt:lpstr>DA SCHOL</vt:lpstr>
      <vt:lpstr>DA WORK Study</vt:lpstr>
      <vt:lpstr>DA Missing Awards</vt:lpstr>
      <vt:lpstr>DA Issues</vt:lpstr>
      <vt:lpstr>MIS Data Mart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FHDA</dc:creator>
  <cp:lastModifiedBy>Lourdes Del Rio Parent</cp:lastModifiedBy>
  <dcterms:created xsi:type="dcterms:W3CDTF">2016-08-24T15:05:52Z</dcterms:created>
  <dcterms:modified xsi:type="dcterms:W3CDTF">2023-12-06T21:32:51Z</dcterms:modified>
</cp:coreProperties>
</file>