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lparent\Desktop\"/>
    </mc:Choice>
  </mc:AlternateContent>
  <xr:revisionPtr revIDLastSave="0" documentId="13_ncr:1_{6C18486C-9C45-4FEB-A494-7DDF352B69C3}" xr6:coauthVersionLast="45" xr6:coauthVersionMax="45" xr10:uidLastSave="{00000000-0000-0000-0000-000000000000}"/>
  <bookViews>
    <workbookView xWindow="-110" yWindow="-110" windowWidth="19420" windowHeight="10420" tabRatio="760" xr2:uid="{00000000-000D-0000-FFFF-FFFF00000000}"/>
  </bookViews>
  <sheets>
    <sheet name="Stud Headcount &amp; total aw amnt" sheetId="7" r:id="rId1"/>
    <sheet name="DA CCPG_BOG" sheetId="8" r:id="rId2"/>
    <sheet name="DA GRANTS" sheetId="16" r:id="rId3"/>
    <sheet name="DA LOAN" sheetId="12" r:id="rId4"/>
    <sheet name="DA SCHOL" sheetId="14" r:id="rId5"/>
    <sheet name="DA WORK" sheetId="15" r:id="rId6"/>
    <sheet name="MISSING AWARDS" sheetId="17" r:id="rId7"/>
    <sheet name="Resub January 11" sheetId="18" r:id="rId8"/>
    <sheet name="Prio Sub Check Jan 11" sheetId="1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7" l="1"/>
  <c r="H40" i="7"/>
  <c r="H41" i="7"/>
  <c r="H42" i="7"/>
  <c r="H43" i="7"/>
  <c r="H38" i="7"/>
  <c r="D39" i="7"/>
  <c r="D40" i="7"/>
  <c r="D41" i="7"/>
  <c r="D42" i="7"/>
  <c r="D43" i="7"/>
  <c r="D38" i="7"/>
  <c r="M7" i="19" l="1"/>
  <c r="M8" i="19"/>
  <c r="M9" i="19"/>
  <c r="M10" i="19"/>
  <c r="M11" i="19"/>
  <c r="M13" i="19"/>
  <c r="M14" i="19"/>
  <c r="M15" i="19"/>
  <c r="M16" i="19"/>
  <c r="M17" i="19"/>
  <c r="M18" i="19"/>
  <c r="M19" i="19"/>
  <c r="M20" i="19"/>
  <c r="M21" i="19"/>
  <c r="M22" i="19"/>
  <c r="M23" i="19"/>
  <c r="M25" i="19"/>
  <c r="M26" i="19"/>
  <c r="M27" i="19"/>
  <c r="M28" i="19"/>
  <c r="M30" i="19"/>
  <c r="M31" i="19"/>
  <c r="M32" i="19"/>
  <c r="M34" i="19"/>
  <c r="M35" i="19"/>
  <c r="M6" i="19"/>
  <c r="L7" i="19"/>
  <c r="L8" i="19"/>
  <c r="L9" i="19"/>
  <c r="L10" i="19"/>
  <c r="L11" i="19"/>
  <c r="L13" i="19"/>
  <c r="L14" i="19"/>
  <c r="L15" i="19"/>
  <c r="L16" i="19"/>
  <c r="L17" i="19"/>
  <c r="L18" i="19"/>
  <c r="L19" i="19"/>
  <c r="L20" i="19"/>
  <c r="L21" i="19"/>
  <c r="L22" i="19"/>
  <c r="L23" i="19"/>
  <c r="L25" i="19"/>
  <c r="L26" i="19"/>
  <c r="L27" i="19"/>
  <c r="L28" i="19"/>
  <c r="L30" i="19"/>
  <c r="L31" i="19"/>
  <c r="L32" i="19"/>
  <c r="L34" i="19"/>
  <c r="L35" i="19"/>
  <c r="L6" i="19"/>
  <c r="N27" i="16" l="1"/>
  <c r="M27" i="16"/>
  <c r="K27" i="16"/>
  <c r="L27" i="16" s="1"/>
  <c r="O13" i="16"/>
  <c r="P13" i="16" s="1"/>
  <c r="O14" i="16"/>
  <c r="P14" i="16" s="1"/>
  <c r="O15" i="16"/>
  <c r="O16" i="16"/>
  <c r="O17" i="16"/>
  <c r="P17" i="16" s="1"/>
  <c r="O18" i="16"/>
  <c r="P18" i="16" s="1"/>
  <c r="O19" i="16"/>
  <c r="P19" i="16" s="1"/>
  <c r="O20" i="16"/>
  <c r="P20" i="16" s="1"/>
  <c r="O21" i="16"/>
  <c r="P21" i="16" s="1"/>
  <c r="O22" i="16"/>
  <c r="P22" i="16" s="1"/>
  <c r="O23" i="16"/>
  <c r="O24" i="16"/>
  <c r="P24" i="16"/>
  <c r="O25" i="16"/>
  <c r="P25" i="16" s="1"/>
  <c r="O26" i="16"/>
  <c r="P26" i="16" s="1"/>
  <c r="K13" i="16"/>
  <c r="L13" i="16"/>
  <c r="K14" i="16"/>
  <c r="L14" i="16" s="1"/>
  <c r="K15" i="16"/>
  <c r="K16" i="16"/>
  <c r="K17" i="16"/>
  <c r="L17" i="16" s="1"/>
  <c r="K18" i="16"/>
  <c r="L18" i="16" s="1"/>
  <c r="K19" i="16"/>
  <c r="L19" i="16" s="1"/>
  <c r="K20" i="16"/>
  <c r="L20" i="16" s="1"/>
  <c r="K21" i="16"/>
  <c r="L21" i="16" s="1"/>
  <c r="K22" i="16"/>
  <c r="L22" i="16" s="1"/>
  <c r="K23" i="16"/>
  <c r="K24" i="16"/>
  <c r="L24" i="16" s="1"/>
  <c r="K25" i="16"/>
  <c r="L25" i="16" s="1"/>
  <c r="K26" i="16"/>
  <c r="L26" i="16" s="1"/>
  <c r="O12" i="16"/>
  <c r="P12" i="16" s="1"/>
  <c r="K12" i="16"/>
  <c r="L12" i="16" s="1"/>
  <c r="O27" i="16" l="1"/>
  <c r="P27" i="16" s="1"/>
  <c r="H30" i="8"/>
  <c r="I30" i="8" s="1"/>
  <c r="L30" i="8" l="1"/>
  <c r="M30" i="8" s="1"/>
  <c r="M91" i="14" l="1"/>
  <c r="N91" i="14"/>
  <c r="K91" i="14"/>
  <c r="L91" i="14" s="1"/>
  <c r="O13" i="14"/>
  <c r="O14" i="14"/>
  <c r="O15" i="14"/>
  <c r="O16" i="14"/>
  <c r="P16" i="14" s="1"/>
  <c r="O17" i="14"/>
  <c r="P17" i="14" s="1"/>
  <c r="O18" i="14"/>
  <c r="P18" i="14" s="1"/>
  <c r="O19" i="14"/>
  <c r="P19" i="14" s="1"/>
  <c r="O20" i="14"/>
  <c r="P20" i="14" s="1"/>
  <c r="O21" i="14"/>
  <c r="P21" i="14" s="1"/>
  <c r="O22" i="14"/>
  <c r="P22" i="14" s="1"/>
  <c r="O23" i="14"/>
  <c r="P23" i="14" s="1"/>
  <c r="O24" i="14"/>
  <c r="O25" i="14"/>
  <c r="P25" i="14" s="1"/>
  <c r="O26" i="14"/>
  <c r="P26" i="14" s="1"/>
  <c r="O27" i="14"/>
  <c r="P27" i="14" s="1"/>
  <c r="O28" i="14"/>
  <c r="P28" i="14" s="1"/>
  <c r="O29" i="14"/>
  <c r="P29" i="14" s="1"/>
  <c r="O30" i="14"/>
  <c r="P30" i="14" s="1"/>
  <c r="O31" i="14"/>
  <c r="O32" i="14"/>
  <c r="P32" i="14" s="1"/>
  <c r="O33" i="14"/>
  <c r="P33" i="14" s="1"/>
  <c r="O34" i="14"/>
  <c r="P34" i="14" s="1"/>
  <c r="O35" i="14"/>
  <c r="P35" i="14" s="1"/>
  <c r="O36" i="14"/>
  <c r="P36" i="14" s="1"/>
  <c r="O37" i="14"/>
  <c r="P37" i="14" s="1"/>
  <c r="O38" i="14"/>
  <c r="P38" i="14" s="1"/>
  <c r="O39" i="14"/>
  <c r="P39" i="14" s="1"/>
  <c r="O40" i="14"/>
  <c r="P40" i="14" s="1"/>
  <c r="O41" i="14"/>
  <c r="P41" i="14" s="1"/>
  <c r="O42" i="14"/>
  <c r="P42" i="14" s="1"/>
  <c r="O43" i="14"/>
  <c r="P43" i="14" s="1"/>
  <c r="O44" i="14"/>
  <c r="P44" i="14" s="1"/>
  <c r="O45" i="14"/>
  <c r="P45" i="14" s="1"/>
  <c r="O46" i="14"/>
  <c r="P46" i="14" s="1"/>
  <c r="O47" i="14"/>
  <c r="P47" i="14" s="1"/>
  <c r="O48" i="14"/>
  <c r="P48" i="14" s="1"/>
  <c r="O49" i="14"/>
  <c r="P49" i="14" s="1"/>
  <c r="O50" i="14"/>
  <c r="P50" i="14" s="1"/>
  <c r="O51" i="14"/>
  <c r="P51" i="14" s="1"/>
  <c r="O52" i="14"/>
  <c r="P52" i="14" s="1"/>
  <c r="O53" i="14"/>
  <c r="P53" i="14" s="1"/>
  <c r="O54" i="14"/>
  <c r="P54" i="14" s="1"/>
  <c r="O55" i="14"/>
  <c r="P55" i="14" s="1"/>
  <c r="O56" i="14"/>
  <c r="O57" i="14"/>
  <c r="P57" i="14" s="1"/>
  <c r="O58" i="14"/>
  <c r="P58" i="14" s="1"/>
  <c r="O59" i="14"/>
  <c r="P59" i="14" s="1"/>
  <c r="O60" i="14"/>
  <c r="P60" i="14" s="1"/>
  <c r="O61" i="14"/>
  <c r="P61" i="14" s="1"/>
  <c r="O62" i="14"/>
  <c r="P62" i="14" s="1"/>
  <c r="O63" i="14"/>
  <c r="P63" i="14" s="1"/>
  <c r="O64" i="14"/>
  <c r="P64" i="14" s="1"/>
  <c r="O65" i="14"/>
  <c r="P65" i="14" s="1"/>
  <c r="O66" i="14"/>
  <c r="P66" i="14" s="1"/>
  <c r="O67" i="14"/>
  <c r="P67" i="14" s="1"/>
  <c r="O68" i="14"/>
  <c r="P68" i="14" s="1"/>
  <c r="O69" i="14"/>
  <c r="P69" i="14" s="1"/>
  <c r="O70" i="14"/>
  <c r="O71" i="14"/>
  <c r="O72" i="14"/>
  <c r="P72" i="14" s="1"/>
  <c r="O73" i="14"/>
  <c r="P73" i="14" s="1"/>
  <c r="O74" i="14"/>
  <c r="O75" i="14"/>
  <c r="P75" i="14" s="1"/>
  <c r="O76" i="14"/>
  <c r="O77" i="14"/>
  <c r="P77" i="14" s="1"/>
  <c r="O78" i="14"/>
  <c r="P78" i="14" s="1"/>
  <c r="O79" i="14"/>
  <c r="P79" i="14" s="1"/>
  <c r="O80" i="14"/>
  <c r="P80" i="14" s="1"/>
  <c r="O81" i="14"/>
  <c r="P81" i="14" s="1"/>
  <c r="O82" i="14"/>
  <c r="P82" i="14" s="1"/>
  <c r="O83" i="14"/>
  <c r="P83" i="14" s="1"/>
  <c r="O84" i="14"/>
  <c r="P84" i="14" s="1"/>
  <c r="O85" i="14"/>
  <c r="P85" i="14" s="1"/>
  <c r="O86" i="14"/>
  <c r="P86" i="14" s="1"/>
  <c r="O87" i="14"/>
  <c r="P87" i="14" s="1"/>
  <c r="O88" i="14"/>
  <c r="P88" i="14" s="1"/>
  <c r="O89" i="14"/>
  <c r="P89" i="14" s="1"/>
  <c r="O90" i="14"/>
  <c r="P90" i="14" s="1"/>
  <c r="O12" i="14"/>
  <c r="P12" i="14" s="1"/>
  <c r="K13" i="14"/>
  <c r="L13" i="14" s="1"/>
  <c r="K14" i="14"/>
  <c r="L14" i="14" s="1"/>
  <c r="K15" i="14"/>
  <c r="L15" i="14" s="1"/>
  <c r="K16" i="14"/>
  <c r="L16" i="14" s="1"/>
  <c r="K17" i="14"/>
  <c r="L17" i="14" s="1"/>
  <c r="K18" i="14"/>
  <c r="L18" i="14" s="1"/>
  <c r="K19" i="14"/>
  <c r="L19" i="14" s="1"/>
  <c r="K20" i="14"/>
  <c r="L20" i="14" s="1"/>
  <c r="K21" i="14"/>
  <c r="L21" i="14" s="1"/>
  <c r="K22" i="14"/>
  <c r="L22" i="14" s="1"/>
  <c r="K23" i="14"/>
  <c r="L23" i="14" s="1"/>
  <c r="K24" i="14"/>
  <c r="L24" i="14" s="1"/>
  <c r="K25" i="14"/>
  <c r="L25" i="14" s="1"/>
  <c r="K26" i="14"/>
  <c r="L26" i="14" s="1"/>
  <c r="K27" i="14"/>
  <c r="L27" i="14" s="1"/>
  <c r="K28" i="14"/>
  <c r="L28" i="14" s="1"/>
  <c r="K29" i="14"/>
  <c r="L29" i="14" s="1"/>
  <c r="K30" i="14"/>
  <c r="L30" i="14" s="1"/>
  <c r="K31" i="14"/>
  <c r="L31" i="14" s="1"/>
  <c r="K32" i="14"/>
  <c r="L32" i="14" s="1"/>
  <c r="K33" i="14"/>
  <c r="L33" i="14" s="1"/>
  <c r="K34" i="14"/>
  <c r="L34" i="14" s="1"/>
  <c r="K35" i="14"/>
  <c r="L35" i="14" s="1"/>
  <c r="K36" i="14"/>
  <c r="L36" i="14" s="1"/>
  <c r="K37" i="14"/>
  <c r="K38" i="14"/>
  <c r="L38" i="14" s="1"/>
  <c r="K39" i="14"/>
  <c r="K40" i="14"/>
  <c r="L40" i="14" s="1"/>
  <c r="K41" i="14"/>
  <c r="L41" i="14" s="1"/>
  <c r="K42" i="14"/>
  <c r="L42" i="14" s="1"/>
  <c r="K43" i="14"/>
  <c r="L43" i="14" s="1"/>
  <c r="K44" i="14"/>
  <c r="L44" i="14" s="1"/>
  <c r="K45" i="14"/>
  <c r="L45" i="14" s="1"/>
  <c r="K46" i="14"/>
  <c r="L46" i="14" s="1"/>
  <c r="K47" i="14"/>
  <c r="L47" i="14" s="1"/>
  <c r="K48" i="14"/>
  <c r="L48" i="14" s="1"/>
  <c r="K49" i="14"/>
  <c r="L49" i="14" s="1"/>
  <c r="K50" i="14"/>
  <c r="L50" i="14" s="1"/>
  <c r="K51" i="14"/>
  <c r="L51" i="14" s="1"/>
  <c r="K52" i="14"/>
  <c r="L52" i="14" s="1"/>
  <c r="K53" i="14"/>
  <c r="K54" i="14"/>
  <c r="L54" i="14" s="1"/>
  <c r="K55" i="14"/>
  <c r="L55" i="14" s="1"/>
  <c r="K56" i="14"/>
  <c r="L56" i="14" s="1"/>
  <c r="K57" i="14"/>
  <c r="L57" i="14" s="1"/>
  <c r="K58" i="14"/>
  <c r="L58" i="14" s="1"/>
  <c r="K59" i="14"/>
  <c r="L59" i="14" s="1"/>
  <c r="K60" i="14"/>
  <c r="K61" i="14"/>
  <c r="K62" i="14"/>
  <c r="K63" i="14"/>
  <c r="K64" i="14"/>
  <c r="K65" i="14"/>
  <c r="L65" i="14" s="1"/>
  <c r="K66" i="14"/>
  <c r="L66" i="14" s="1"/>
  <c r="K67" i="14"/>
  <c r="L67" i="14" s="1"/>
  <c r="K68" i="14"/>
  <c r="L68" i="14" s="1"/>
  <c r="K69" i="14"/>
  <c r="L69" i="14" s="1"/>
  <c r="K70" i="14"/>
  <c r="L70" i="14" s="1"/>
  <c r="K71" i="14"/>
  <c r="L71" i="14" s="1"/>
  <c r="K72" i="14"/>
  <c r="L72" i="14" s="1"/>
  <c r="K73" i="14"/>
  <c r="L73" i="14" s="1"/>
  <c r="K74" i="14"/>
  <c r="L74" i="14" s="1"/>
  <c r="K75" i="14"/>
  <c r="L75" i="14" s="1"/>
  <c r="K76" i="14"/>
  <c r="L76" i="14" s="1"/>
  <c r="K77" i="14"/>
  <c r="L77" i="14" s="1"/>
  <c r="K78" i="14"/>
  <c r="L78" i="14" s="1"/>
  <c r="K79" i="14"/>
  <c r="L79" i="14" s="1"/>
  <c r="K80" i="14"/>
  <c r="L80" i="14" s="1"/>
  <c r="K81" i="14"/>
  <c r="L81" i="14" s="1"/>
  <c r="K82" i="14"/>
  <c r="L82" i="14" s="1"/>
  <c r="K83" i="14"/>
  <c r="L83" i="14" s="1"/>
  <c r="K84" i="14"/>
  <c r="L84" i="14" s="1"/>
  <c r="K85" i="14"/>
  <c r="L85" i="14" s="1"/>
  <c r="K86" i="14"/>
  <c r="L86" i="14" s="1"/>
  <c r="K87" i="14"/>
  <c r="L87" i="14" s="1"/>
  <c r="K88" i="14"/>
  <c r="L88" i="14" s="1"/>
  <c r="K89" i="14"/>
  <c r="K90" i="14"/>
  <c r="L90" i="14" s="1"/>
  <c r="K12" i="14"/>
  <c r="L12" i="14" s="1"/>
  <c r="K14" i="15"/>
  <c r="J14" i="15"/>
  <c r="H14" i="15"/>
  <c r="I14" i="15" s="1"/>
  <c r="L13" i="15"/>
  <c r="M13" i="15" s="1"/>
  <c r="H13" i="15"/>
  <c r="I13" i="15" s="1"/>
  <c r="L12" i="15"/>
  <c r="M12" i="15" s="1"/>
  <c r="H12" i="15"/>
  <c r="I12" i="15" s="1"/>
  <c r="N15" i="12"/>
  <c r="M15" i="12"/>
  <c r="K15" i="12"/>
  <c r="L15" i="12" s="1"/>
  <c r="O14" i="12"/>
  <c r="P14" i="12" s="1"/>
  <c r="K14" i="12"/>
  <c r="L14" i="12" s="1"/>
  <c r="O13" i="12"/>
  <c r="P13" i="12" s="1"/>
  <c r="K13" i="12"/>
  <c r="L13" i="12" s="1"/>
  <c r="O12" i="12"/>
  <c r="P12" i="12" s="1"/>
  <c r="K12" i="12"/>
  <c r="L12" i="12" s="1"/>
  <c r="O11" i="12"/>
  <c r="P11" i="12" s="1"/>
  <c r="K11" i="12"/>
  <c r="L11" i="12" s="1"/>
  <c r="L14" i="15" l="1"/>
  <c r="M14" i="15" s="1"/>
  <c r="O91" i="14"/>
  <c r="P91" i="14" s="1"/>
  <c r="O15" i="12"/>
  <c r="P15" i="12" s="1"/>
  <c r="L13" i="8"/>
  <c r="M13" i="8" s="1"/>
  <c r="L14" i="8"/>
  <c r="M14" i="8" s="1"/>
  <c r="L15" i="8"/>
  <c r="M15" i="8" s="1"/>
  <c r="L16" i="8"/>
  <c r="L17" i="8"/>
  <c r="M17" i="8" s="1"/>
  <c r="L18" i="8"/>
  <c r="M18" i="8" s="1"/>
  <c r="L19" i="8"/>
  <c r="M19" i="8" s="1"/>
  <c r="L20" i="8"/>
  <c r="M20" i="8" s="1"/>
  <c r="L21" i="8"/>
  <c r="M21" i="8" s="1"/>
  <c r="L22" i="8"/>
  <c r="L23" i="8"/>
  <c r="M23" i="8" s="1"/>
  <c r="L24" i="8"/>
  <c r="L25" i="8"/>
  <c r="L26" i="8"/>
  <c r="L27" i="8"/>
  <c r="L28" i="8"/>
  <c r="L29" i="8"/>
  <c r="M29" i="8" s="1"/>
  <c r="L12" i="8"/>
  <c r="H13" i="8"/>
  <c r="I13" i="8" s="1"/>
  <c r="H14" i="8"/>
  <c r="I14" i="8" s="1"/>
  <c r="H15" i="8"/>
  <c r="I15" i="8" s="1"/>
  <c r="H16" i="8"/>
  <c r="H17" i="8"/>
  <c r="I17" i="8" s="1"/>
  <c r="H18" i="8"/>
  <c r="I18" i="8" s="1"/>
  <c r="H19" i="8"/>
  <c r="I19" i="8" s="1"/>
  <c r="H20" i="8"/>
  <c r="I20" i="8" s="1"/>
  <c r="H21" i="8"/>
  <c r="I21" i="8" s="1"/>
  <c r="H22" i="8"/>
  <c r="H23" i="8"/>
  <c r="I23" i="8" s="1"/>
  <c r="H24" i="8"/>
  <c r="H25" i="8"/>
  <c r="H26" i="8"/>
  <c r="H27" i="8"/>
  <c r="H28" i="8"/>
  <c r="H29" i="8"/>
  <c r="I29" i="8" s="1"/>
  <c r="H12" i="8"/>
  <c r="I12" i="8" s="1"/>
  <c r="M12" i="8" l="1"/>
  <c r="C25" i="7"/>
  <c r="B25" i="7"/>
  <c r="C22" i="7"/>
  <c r="B22" i="7"/>
  <c r="I43" i="7" l="1"/>
  <c r="E43" i="7"/>
  <c r="D24" i="7" l="1"/>
  <c r="E24" i="7" s="1"/>
  <c r="D21" i="7"/>
  <c r="E21" i="7" s="1"/>
  <c r="D25" i="7"/>
  <c r="E25" i="7" s="1"/>
  <c r="D22" i="7" l="1"/>
  <c r="E22" i="7" s="1"/>
  <c r="I42" i="7" l="1"/>
  <c r="E42" i="7"/>
  <c r="I41" i="7"/>
  <c r="E41" i="7"/>
  <c r="I40" i="7"/>
  <c r="E40" i="7"/>
  <c r="I39" i="7"/>
  <c r="E39" i="7"/>
  <c r="I38" i="7"/>
  <c r="E38" i="7"/>
  <c r="D8" i="7"/>
  <c r="E8" i="7" s="1"/>
  <c r="D9" i="7"/>
  <c r="E9" i="7" s="1"/>
  <c r="D10" i="7"/>
  <c r="E10" i="7" s="1"/>
</calcChain>
</file>

<file path=xl/sharedStrings.xml><?xml version="1.0" encoding="utf-8"?>
<sst xmlns="http://schemas.openxmlformats.org/spreadsheetml/2006/main" count="1309" uniqueCount="416">
  <si>
    <t>De Anza</t>
  </si>
  <si>
    <t>Foothill</t>
  </si>
  <si>
    <t>College</t>
  </si>
  <si>
    <t>Student Headcount</t>
  </si>
  <si>
    <t>Notes</t>
  </si>
  <si>
    <t>DBAA</t>
  </si>
  <si>
    <t>De Anza BOG A TANF</t>
  </si>
  <si>
    <t>DBAD</t>
  </si>
  <si>
    <t>DA BOGA-TANF/CalW/SSI/SSP</t>
  </si>
  <si>
    <t>DBAG</t>
  </si>
  <si>
    <t>De Anza BOG A - General Asst.</t>
  </si>
  <si>
    <t>DBAS</t>
  </si>
  <si>
    <t>De Anza BOG A - SSI</t>
  </si>
  <si>
    <t>DBAV</t>
  </si>
  <si>
    <t>De Anza BOG A - Veterans</t>
  </si>
  <si>
    <t>DBGB</t>
  </si>
  <si>
    <t>De Anza BOG B</t>
  </si>
  <si>
    <t>DBGC</t>
  </si>
  <si>
    <t>De Anza BOG C</t>
  </si>
  <si>
    <t>DAMERI</t>
  </si>
  <si>
    <t>Americorps</t>
  </si>
  <si>
    <t>DPELL</t>
  </si>
  <si>
    <t>Federal Pell Grant</t>
  </si>
  <si>
    <t>DSEOG</t>
  </si>
  <si>
    <t>Federal SEOG</t>
  </si>
  <si>
    <t>DCALB</t>
  </si>
  <si>
    <t>Cal Grant B</t>
  </si>
  <si>
    <t>DCALC</t>
  </si>
  <si>
    <t>Cal Grant C</t>
  </si>
  <si>
    <t>Chafee Grant</t>
  </si>
  <si>
    <t>DEOPS</t>
  </si>
  <si>
    <t>EOPS Grant</t>
  </si>
  <si>
    <t>CARE Grant</t>
  </si>
  <si>
    <t>B1</t>
  </si>
  <si>
    <t>B2</t>
  </si>
  <si>
    <t>B3</t>
  </si>
  <si>
    <t>BB</t>
  </si>
  <si>
    <t>BC</t>
  </si>
  <si>
    <t>F3</t>
  </si>
  <si>
    <t>Difference</t>
  </si>
  <si>
    <t>Count</t>
  </si>
  <si>
    <t>Percent</t>
  </si>
  <si>
    <t>Institution</t>
  </si>
  <si>
    <t>MIS Fin Aid Code</t>
  </si>
  <si>
    <t>FHDA Detail Code</t>
  </si>
  <si>
    <t>FHDA Detail Code Desc</t>
  </si>
  <si>
    <t>Headcount</t>
  </si>
  <si>
    <t>Percent Difference</t>
  </si>
  <si>
    <t>Amount</t>
  </si>
  <si>
    <t>Total</t>
  </si>
  <si>
    <t>GB</t>
  </si>
  <si>
    <t>GRNT</t>
  </si>
  <si>
    <t>STAT</t>
  </si>
  <si>
    <t>P</t>
  </si>
  <si>
    <t>GC</t>
  </si>
  <si>
    <t>GE</t>
  </si>
  <si>
    <t>GG</t>
  </si>
  <si>
    <t>O</t>
  </si>
  <si>
    <t>GP</t>
  </si>
  <si>
    <t>Pell Grant</t>
  </si>
  <si>
    <t>FDRL</t>
  </si>
  <si>
    <t>GS</t>
  </si>
  <si>
    <t>SEOG (Supplemental Educational Opportunity Grant)</t>
  </si>
  <si>
    <t>GV</t>
  </si>
  <si>
    <t>Other grant: non-institutional source</t>
  </si>
  <si>
    <t>GF</t>
  </si>
  <si>
    <t>GU</t>
  </si>
  <si>
    <t>AGNC</t>
  </si>
  <si>
    <t>EXTN</t>
  </si>
  <si>
    <t>BOGS and Fee Waivers</t>
  </si>
  <si>
    <t>FHDA Code Type</t>
  </si>
  <si>
    <t>FHDA Source</t>
  </si>
  <si>
    <t>Amount Reported (Offered or Paid)</t>
  </si>
  <si>
    <t>Grants</t>
  </si>
  <si>
    <t>MIS Fin Aid Code Desc</t>
  </si>
  <si>
    <t>Loans</t>
  </si>
  <si>
    <t>LL</t>
  </si>
  <si>
    <t>Federal Direct Student Loan - unsubsidized</t>
  </si>
  <si>
    <t>DDIRLU</t>
  </si>
  <si>
    <t>Direct Loan Unsubsidized</t>
  </si>
  <si>
    <t>LOAN</t>
  </si>
  <si>
    <t>LN</t>
  </si>
  <si>
    <t>Other loan, non-institutional source</t>
  </si>
  <si>
    <t>DALT</t>
  </si>
  <si>
    <t>Alternative Loan</t>
  </si>
  <si>
    <t>LP</t>
  </si>
  <si>
    <t>PLUS loan, parent loan for undergraduate student</t>
  </si>
  <si>
    <t>DDPLS</t>
  </si>
  <si>
    <t>Federal Direct Parent Loan</t>
  </si>
  <si>
    <t>LS</t>
  </si>
  <si>
    <t>Federal Direct Student Loan - subsidized</t>
  </si>
  <si>
    <t>DDIRLS</t>
  </si>
  <si>
    <t>Direct Loan Subsidized</t>
  </si>
  <si>
    <t>SO</t>
  </si>
  <si>
    <t>Scholarship: Osher</t>
  </si>
  <si>
    <t>SD7026</t>
  </si>
  <si>
    <t>Osher Scholars</t>
  </si>
  <si>
    <t>TRST</t>
  </si>
  <si>
    <t>FND</t>
  </si>
  <si>
    <t>SU</t>
  </si>
  <si>
    <t>Scholarship: institutional source</t>
  </si>
  <si>
    <t>SD6001</t>
  </si>
  <si>
    <t>40 + 8 Scholarship</t>
  </si>
  <si>
    <t>SD6002</t>
  </si>
  <si>
    <t>ADELA Scholarship</t>
  </si>
  <si>
    <t>EMPG</t>
  </si>
  <si>
    <t>SD6005</t>
  </si>
  <si>
    <t>African Ancestry Scholarship</t>
  </si>
  <si>
    <t>SD6006</t>
  </si>
  <si>
    <t>Board of Trustees Scholarship</t>
  </si>
  <si>
    <t>SD6007</t>
  </si>
  <si>
    <t>APASA Scholarship</t>
  </si>
  <si>
    <t>SD6014</t>
  </si>
  <si>
    <t>Edna Campbell Memorial Schola</t>
  </si>
  <si>
    <t>SD6018</t>
  </si>
  <si>
    <t>Frabony DeHart Memorial Schol</t>
  </si>
  <si>
    <t>SD6019</t>
  </si>
  <si>
    <t>Michael del Castillo Scholarsh</t>
  </si>
  <si>
    <t>SD6025</t>
  </si>
  <si>
    <t>Carolee Erickson ICC Scholarsh</t>
  </si>
  <si>
    <t>STDN</t>
  </si>
  <si>
    <t>SD6026</t>
  </si>
  <si>
    <t>Puente Scholarship</t>
  </si>
  <si>
    <t>SD6029</t>
  </si>
  <si>
    <t>Financial Aid Book Voucher</t>
  </si>
  <si>
    <t>SD6035</t>
  </si>
  <si>
    <t>FODARA Merit Scholarship</t>
  </si>
  <si>
    <t>SD6037</t>
  </si>
  <si>
    <t>Auto Tech Scholarship</t>
  </si>
  <si>
    <t>SD6038</t>
  </si>
  <si>
    <t>De Anza Kiwanis Scholarship</t>
  </si>
  <si>
    <t>ENDW</t>
  </si>
  <si>
    <t>SD6054</t>
  </si>
  <si>
    <t>President's Award</t>
  </si>
  <si>
    <t>SD6059</t>
  </si>
  <si>
    <t>Seth Stauffer Scholarship</t>
  </si>
  <si>
    <t>SD6069</t>
  </si>
  <si>
    <t>Chadwick Okamoto Animation Aw</t>
  </si>
  <si>
    <t>SD6071</t>
  </si>
  <si>
    <t>San Jose Mercury News Wishboo</t>
  </si>
  <si>
    <t>SD6072</t>
  </si>
  <si>
    <t>Haughton Family Scholarship</t>
  </si>
  <si>
    <t>SD6074</t>
  </si>
  <si>
    <t>Wilma Wolgast Memorial Scholar</t>
  </si>
  <si>
    <t>SD6080</t>
  </si>
  <si>
    <t>Pinto Book Voucher</t>
  </si>
  <si>
    <t>SD6086</t>
  </si>
  <si>
    <t>Scott Gunderson Memorial Schol</t>
  </si>
  <si>
    <t>SD6089</t>
  </si>
  <si>
    <t>Ray &amp; Thelma Epstein Family Sc</t>
  </si>
  <si>
    <t>SD6094</t>
  </si>
  <si>
    <t>Scholarship for Veterans</t>
  </si>
  <si>
    <t>SD6095</t>
  </si>
  <si>
    <t>AMA Scholarship</t>
  </si>
  <si>
    <t>SD6096</t>
  </si>
  <si>
    <t>De Anza Commission Scholarship</t>
  </si>
  <si>
    <t>SD6097</t>
  </si>
  <si>
    <t>Heritage Scholarship</t>
  </si>
  <si>
    <t>SD7009</t>
  </si>
  <si>
    <t>Renee Jepson Memorial Scholar</t>
  </si>
  <si>
    <t>SD7013</t>
  </si>
  <si>
    <t>Kaider Foundation Health Schol</t>
  </si>
  <si>
    <t>SD7024</t>
  </si>
  <si>
    <t>Nursing Alumni Scholarship</t>
  </si>
  <si>
    <t>SD7028</t>
  </si>
  <si>
    <t>Samantha Swensson Memorial Sc</t>
  </si>
  <si>
    <t>SD7035</t>
  </si>
  <si>
    <t>Academic Senate - Career Schol</t>
  </si>
  <si>
    <t>SD7037</t>
  </si>
  <si>
    <t>Academic Senate - Teaching Sch</t>
  </si>
  <si>
    <t>SD7043</t>
  </si>
  <si>
    <t>Stow Family Scholarship</t>
  </si>
  <si>
    <t>SD7045</t>
  </si>
  <si>
    <t>Dale M Schoettler Scholarship</t>
  </si>
  <si>
    <t>SD7058</t>
  </si>
  <si>
    <t>Chancellor's Award</t>
  </si>
  <si>
    <t>SD7059</t>
  </si>
  <si>
    <t>CIO Scholarship</t>
  </si>
  <si>
    <t>SD7061</t>
  </si>
  <si>
    <t>Stan Poncetta Memorial</t>
  </si>
  <si>
    <t>SD8017</t>
  </si>
  <si>
    <t>Cupertino Rotary Scholarship</t>
  </si>
  <si>
    <t>SD8028</t>
  </si>
  <si>
    <t>Galina Family Scholarship</t>
  </si>
  <si>
    <t>SD9003</t>
  </si>
  <si>
    <t>Vice Chancellor's Scholarship</t>
  </si>
  <si>
    <t>SD9004</t>
  </si>
  <si>
    <t>SSRC Scholarship</t>
  </si>
  <si>
    <t>SD9006</t>
  </si>
  <si>
    <t>Agnes Smith Memorial Scholarsh</t>
  </si>
  <si>
    <t>SD9009</t>
  </si>
  <si>
    <t>Jean Miller FYE Scholarship</t>
  </si>
  <si>
    <t>SD9013</t>
  </si>
  <si>
    <t>Central Services Classified Se</t>
  </si>
  <si>
    <t>INST</t>
  </si>
  <si>
    <t>SD9014</t>
  </si>
  <si>
    <t>Anita Manwani-Bhagat &amp; Arjun B</t>
  </si>
  <si>
    <t>SD9020</t>
  </si>
  <si>
    <t>Academic Achievement Scholar</t>
  </si>
  <si>
    <t>SD9021</t>
  </si>
  <si>
    <t>Academic Discipline - Creative</t>
  </si>
  <si>
    <t>SD9022</t>
  </si>
  <si>
    <t>Academic Discipline - Business</t>
  </si>
  <si>
    <t>SD9023</t>
  </si>
  <si>
    <t>Academic Discipline - Physical</t>
  </si>
  <si>
    <t>SD9024</t>
  </si>
  <si>
    <t>Academic Discipline - Biologic</t>
  </si>
  <si>
    <t>SD9027</t>
  </si>
  <si>
    <t>Academic Discipline - Social S</t>
  </si>
  <si>
    <t>SD9029</t>
  </si>
  <si>
    <t>Community Engagement Scholar</t>
  </si>
  <si>
    <t>SD9030</t>
  </si>
  <si>
    <t>Great Perseverance Scholarshi</t>
  </si>
  <si>
    <t>SD9031</t>
  </si>
  <si>
    <t>Transfer Scholarship</t>
  </si>
  <si>
    <t>SV</t>
  </si>
  <si>
    <t>Scholarship: non- institutional source</t>
  </si>
  <si>
    <t>SD8025</t>
  </si>
  <si>
    <t>YES SVCF Scholarship</t>
  </si>
  <si>
    <t>Scholarships</t>
  </si>
  <si>
    <t>Work Study</t>
  </si>
  <si>
    <t>WF</t>
  </si>
  <si>
    <t>Federal Work Study</t>
  </si>
  <si>
    <t>WU</t>
  </si>
  <si>
    <t>Other Work Study and matching funds</t>
  </si>
  <si>
    <t>Table 1</t>
  </si>
  <si>
    <t>Table 2</t>
  </si>
  <si>
    <t>Credit Status</t>
  </si>
  <si>
    <t>Credit</t>
  </si>
  <si>
    <t>Noncredit Only</t>
  </si>
  <si>
    <t>Credit students are those who registered in at least one credit course.</t>
  </si>
  <si>
    <t>Award</t>
  </si>
  <si>
    <t>Table 3</t>
  </si>
  <si>
    <t>Student Headcount by Institution and Academic Year</t>
  </si>
  <si>
    <t>Federal Work Study DA</t>
  </si>
  <si>
    <t>FHDA Fund Code</t>
  </si>
  <si>
    <t>FHDA Fund Code Desc</t>
  </si>
  <si>
    <t>Work Study (Payroll)</t>
  </si>
  <si>
    <t>CCPG - Method A-1 based on TANF recipient status</t>
  </si>
  <si>
    <t>CCPG - Method A-2 based on SSI recipient status</t>
  </si>
  <si>
    <t>CCPG - Method A-3 based on general assistance recipient status</t>
  </si>
  <si>
    <t>CCPG - Method B based on income standards</t>
  </si>
  <si>
    <t>CCPG - Method C based on financial need</t>
  </si>
  <si>
    <t>D7064</t>
  </si>
  <si>
    <t>Emergency Aid Dreamers</t>
  </si>
  <si>
    <t>D7065</t>
  </si>
  <si>
    <t>Mellon Scholars Program Intern</t>
  </si>
  <si>
    <t>SD6020</t>
  </si>
  <si>
    <t>DASB Scholarship</t>
  </si>
  <si>
    <t xml:space="preserve">Student Headcount and Total Amount by Award Code For the Current and Prior Academic Year </t>
  </si>
  <si>
    <t>Student Headcount by Institution, Credit Status and Academic Year</t>
  </si>
  <si>
    <t>Change</t>
  </si>
  <si>
    <t>DBGI</t>
  </si>
  <si>
    <t>De Anza BOG B - ISIR</t>
  </si>
  <si>
    <t>Based on BOG/CCPG Eligibility</t>
  </si>
  <si>
    <t>DBGP</t>
  </si>
  <si>
    <t>De Anza CCPG Parking</t>
  </si>
  <si>
    <t>Instructions to Financial Aid Directors</t>
  </si>
  <si>
    <t>DSCG</t>
  </si>
  <si>
    <t>SD7066</t>
  </si>
  <si>
    <t>Student Success Completion Gra</t>
  </si>
  <si>
    <t>DeAnza Promise Grant AB19</t>
  </si>
  <si>
    <t>BP</t>
  </si>
  <si>
    <t>California College Promise (AB19) Fee Waiver</t>
  </si>
  <si>
    <t>GJ</t>
  </si>
  <si>
    <t>Student Success Completion Grant (SSCG)</t>
  </si>
  <si>
    <t>GX</t>
  </si>
  <si>
    <t>SD6031</t>
  </si>
  <si>
    <t>Faculty Association Scholarshi</t>
  </si>
  <si>
    <t>SD6081</t>
  </si>
  <si>
    <t>California History Center Scho</t>
  </si>
  <si>
    <t>SD6099</t>
  </si>
  <si>
    <t>Judith Moss Math Success Schol</t>
  </si>
  <si>
    <t>SD9007</t>
  </si>
  <si>
    <t>Machinist Scholarship</t>
  </si>
  <si>
    <t>SD9028</t>
  </si>
  <si>
    <t>Academic Discipline - Workforc</t>
  </si>
  <si>
    <t>SD0938</t>
  </si>
  <si>
    <t>Jackson Family Educ Scholar</t>
  </si>
  <si>
    <t>SD0939</t>
  </si>
  <si>
    <t>Carl Brown Scholarship</t>
  </si>
  <si>
    <t>SD0940</t>
  </si>
  <si>
    <t>David Wolin Memorial Scholarsh</t>
  </si>
  <si>
    <t>SD0942</t>
  </si>
  <si>
    <t>Hylton Family Endowed Schol</t>
  </si>
  <si>
    <t>DACPBK</t>
  </si>
  <si>
    <t>De Anza College Promise Books</t>
  </si>
  <si>
    <t>DCCGBK</t>
  </si>
  <si>
    <t>Calif College Promise Books</t>
  </si>
  <si>
    <t>SD8852</t>
  </si>
  <si>
    <t>DeAnza College Promise</t>
  </si>
  <si>
    <t>SD8853</t>
  </si>
  <si>
    <t>DeAnza College Promise Non Qfd</t>
  </si>
  <si>
    <t>For awards other than waivers, only students enrolled at the college by census date in at least one term of the academic year are included.</t>
  </si>
  <si>
    <t>BOGS/CCPG and Fee Waivers are extracted from student accounts; only students enrolled by census date (enrollment with apportionment flag) during the term for which the tutuion/fees were waived are included.</t>
  </si>
  <si>
    <t xml:space="preserve">Please check on crosswalk of MIS and FHDA codes, amount reported (offered or paid), and figures (headcount and amounts per year). Pay special attention to figures in red. Check the FHDA MIS Fin Aid webpage to check on (1) crosswalk between FHDA detail codes and MIS SF21 codes and (2) whether the amount to be reported is the amount paid or offered. </t>
  </si>
  <si>
    <t>FHDA Financial Aid Preliminary Statistics, 2019-20</t>
  </si>
  <si>
    <t>2019-20</t>
  </si>
  <si>
    <t>2018-19</t>
  </si>
  <si>
    <t>FHDA (nonduplicated)</t>
  </si>
  <si>
    <t>Noncredit only students are those who registered in at least one noncredit course and did not enroll in any credit course during the academic year at the college (attendance hours for positive attendance courses are not taken into account).</t>
  </si>
  <si>
    <t>Data include students enrolled in at least one credit or noncredit course during the academic year and with at least one enrollment record with the apportionment flag (proxy for "enrolled by 1st census").</t>
  </si>
  <si>
    <t>MIS_FA_CODE</t>
  </si>
  <si>
    <t>BX</t>
  </si>
  <si>
    <t>DA Campus Fee Waiver APE</t>
  </si>
  <si>
    <t>DA Promise Program - CCPG-NQ</t>
  </si>
  <si>
    <t>DA Promise Program - CCPG-Q</t>
  </si>
  <si>
    <t>DA Promise Program - NQ</t>
  </si>
  <si>
    <t>DA Promise Program - Q</t>
  </si>
  <si>
    <t>BA</t>
  </si>
  <si>
    <t>DOGC</t>
  </si>
  <si>
    <t>De Anza OEI CCPG C</t>
  </si>
  <si>
    <t>Fee Waiver: Dependent of (children) deceased or disabled Veteran</t>
  </si>
  <si>
    <t>0820</t>
  </si>
  <si>
    <t>-</t>
  </si>
  <si>
    <t>Student CCPG not eligible</t>
  </si>
  <si>
    <t>DCARE</t>
  </si>
  <si>
    <t>CARE Grant - Acad Ach</t>
  </si>
  <si>
    <t>D7067</t>
  </si>
  <si>
    <t>CAREs Emergency Grant</t>
  </si>
  <si>
    <t>Other grant: institutional source</t>
  </si>
  <si>
    <t>Other grant: California College Promise (AB19) source</t>
  </si>
  <si>
    <t>SD6061</t>
  </si>
  <si>
    <t>Student Nurses Scholarship</t>
  </si>
  <si>
    <t>SD7015</t>
  </si>
  <si>
    <t>James Kitagawa Scholarship</t>
  </si>
  <si>
    <t>SD7046</t>
  </si>
  <si>
    <t>University Pathway Scholarship</t>
  </si>
  <si>
    <t>SD7049</t>
  </si>
  <si>
    <t>Barbara Harrelson Scholarship</t>
  </si>
  <si>
    <t>SD7050</t>
  </si>
  <si>
    <t>Towell Family Scholarship</t>
  </si>
  <si>
    <t>SD7051</t>
  </si>
  <si>
    <t>Singh Family Scholarship</t>
  </si>
  <si>
    <t>SD7052</t>
  </si>
  <si>
    <t>Jim Luotto Literature Prize</t>
  </si>
  <si>
    <t>SD7048</t>
  </si>
  <si>
    <t>Child Dev Consortium Grant</t>
  </si>
  <si>
    <t>DA-CCPG Scholarshp Non-Qfd Exp</t>
  </si>
  <si>
    <t>DA-CCPG Scholarship Qfd Exp</t>
  </si>
  <si>
    <t>8852</t>
  </si>
  <si>
    <t>8853</t>
  </si>
  <si>
    <t>CCPG/BOG/Fee Waiver</t>
  </si>
  <si>
    <t xml:space="preserve">The following list includes awards not included in the preliminary figures for the reporting academic year (2019-20). If you believe the award should have been included (students received funds for the award during the year), please check the FHDA Detail Code to MIS FA crosswalk to make sure the information in this table is correct (detail codes and amount to be reported, offered or paid). Be aware that, excluding tuition fee waivers, all awards must be on either the schedule (offered amount to be reported) or disbursement awards tables/tabs for financial aid data in Banner.  </t>
  </si>
  <si>
    <t>Instructions</t>
  </si>
  <si>
    <t>COLLEGE</t>
  </si>
  <si>
    <t>ACADEMIC_YEAR</t>
  </si>
  <si>
    <t>AWARD_TYPE</t>
  </si>
  <si>
    <t>MIS_FA_DESC</t>
  </si>
  <si>
    <t>DCHAFE</t>
  </si>
  <si>
    <t>Date: October 7, 2020.</t>
  </si>
  <si>
    <t>8854</t>
  </si>
  <si>
    <t>8855</t>
  </si>
  <si>
    <t>8856</t>
  </si>
  <si>
    <t>8857</t>
  </si>
  <si>
    <t>Amount Reported (Offered or Paid): Offered amount are based on schedule payments (amount offered and accepted), while paid amounts are based on disbursements.</t>
  </si>
  <si>
    <t>Chafee Grant (See note above)</t>
  </si>
  <si>
    <t>BOGS/CCPG and Fee Waivers are extracted from student accounts; only students enrolled by census date (enrollment with apportionment flag) during the term for which the tutu ion/fees were waived are included.</t>
  </si>
  <si>
    <t>For 2018-19, Chafee stats: headcount: 5; amount: $8,355 (MIS Data Mart, extracted from Fin Aid main table --not available in Fin Aid schedule).</t>
  </si>
  <si>
    <t>Work-Study data is based on Payroll data in Banner-NHRDIST.</t>
  </si>
  <si>
    <t>De Anza: Financial Aid Student Headcount by Institution and Academic Year</t>
  </si>
  <si>
    <t>CCPG/BOG Waiver</t>
  </si>
  <si>
    <t>BD</t>
  </si>
  <si>
    <t>CCPG - Method D based on Homeless Youth determination</t>
  </si>
  <si>
    <t>F1</t>
  </si>
  <si>
    <t>Fee Waiver: Dependent (children) of Deceased Law Enforcement/Fire Suppression</t>
  </si>
  <si>
    <t>F2</t>
  </si>
  <si>
    <t>Fee Waiver: Dependent (surviving spouse and children) of deceased or disabled member of CA National Guard</t>
  </si>
  <si>
    <t>F4</t>
  </si>
  <si>
    <t>Fee Waiver: Dependent of (children) of Congressional Medal of Honor recipient (CMH) or CMH recipient</t>
  </si>
  <si>
    <t>F5</t>
  </si>
  <si>
    <t>Fee Waiver: Dependent of (surviving spouse and children) of deceased victims of September 11, 2001 terrorist attack</t>
  </si>
  <si>
    <t>Grant</t>
  </si>
  <si>
    <t>GA</t>
  </si>
  <si>
    <t>Academic Competitiveness Grant</t>
  </si>
  <si>
    <t>GD</t>
  </si>
  <si>
    <t>Full-time Student Success Grant</t>
  </si>
  <si>
    <t>GH</t>
  </si>
  <si>
    <t>Completion Grant (CCCG)</t>
  </si>
  <si>
    <t>GN</t>
  </si>
  <si>
    <t>CSAC CNG EAAP (California Student Aid Commission California National Guard Education Assistance Award Program)</t>
  </si>
  <si>
    <t>GW</t>
  </si>
  <si>
    <t>Bureau of Indian Affairs (BIA) Grant</t>
  </si>
  <si>
    <t>Loan</t>
  </si>
  <si>
    <t>LD</t>
  </si>
  <si>
    <t>Perkins Loan</t>
  </si>
  <si>
    <t>LI</t>
  </si>
  <si>
    <t>Other loan, institutional source</t>
  </si>
  <si>
    <t>WC</t>
  </si>
  <si>
    <t>California State Work Study (SWS)</t>
  </si>
  <si>
    <t>WK</t>
  </si>
  <si>
    <t>CalWORKs Work Study</t>
  </si>
  <si>
    <t>SF21_Award_Type</t>
  </si>
  <si>
    <t>HEADCOUNT</t>
  </si>
  <si>
    <t>TOT_AMOUNT</t>
  </si>
  <si>
    <t>Federal Work Study (FWS) (Federal share)</t>
  </si>
  <si>
    <t>Annual 2019-2020</t>
  </si>
  <si>
    <t>Student Count</t>
  </si>
  <si>
    <t>Award Count</t>
  </si>
  <si>
    <t>Aid Amount</t>
  </si>
  <si>
    <t>Deanza Total</t>
  </si>
  <si>
    <t>California College Promise Grant Total</t>
  </si>
  <si>
    <t>California College Promise - Method A-1 based on TANF recipient status</t>
  </si>
  <si>
    <t>California College Promise - Method A-2 based on SSI recipient status</t>
  </si>
  <si>
    <t>California College Promise - Method A-3 based on general assistance recipient status</t>
  </si>
  <si>
    <t>California College Promise - Method B based on income standards</t>
  </si>
  <si>
    <t>California College Promise - Method C based on financial need</t>
  </si>
  <si>
    <t>Grants Total</t>
  </si>
  <si>
    <t>Loans Total</t>
  </si>
  <si>
    <t>Other loan: non-institutional source</t>
  </si>
  <si>
    <t>PLUS loan: parent loan for undergraduate student</t>
  </si>
  <si>
    <t>Scholarship Total</t>
  </si>
  <si>
    <t>Scholarship: non-institutional source</t>
  </si>
  <si>
    <t>Scholarship: Osher Scholarship</t>
  </si>
  <si>
    <t>Work Study Total</t>
  </si>
  <si>
    <t>CCCCO Data Mart, January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</si>
</sst>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409]#,##0;\([$$-409]#,##0\);[$$-409]#,##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5"/>
      <name val="Calibri"/>
      <family val="2"/>
      <scheme val="minor"/>
    </font>
    <font>
      <b/>
      <sz val="11"/>
      <color rgb="FF000000"/>
      <name val="Arial"/>
      <family val="2"/>
    </font>
    <font>
      <sz val="11"/>
      <color rgb="FF000000"/>
      <name val="Arial"/>
      <family val="2"/>
    </font>
    <font>
      <sz val="8.25"/>
      <color rgb="FF000000"/>
      <name val="Tahoma"/>
      <family val="2"/>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0F0F0"/>
      </patternFill>
    </fill>
    <fill>
      <patternFill patternType="solid">
        <fgColor rgb="FFFFFFFF"/>
      </patternFill>
    </fill>
  </fills>
  <borders count="9">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rgb="FFA0A0A0"/>
      </left>
      <right style="thin">
        <color rgb="FFA0A0A0"/>
      </right>
      <top style="thin">
        <color rgb="FFA0A0A0"/>
      </top>
      <bottom style="thin">
        <color rgb="FFA0A0A0"/>
      </bottom>
      <diagonal/>
    </border>
    <border>
      <left/>
      <right/>
      <top/>
      <bottom style="thin">
        <color rgb="FFA0A0A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64" fontId="0" fillId="0" borderId="0" xfId="1" applyNumberFormat="1" applyFont="1"/>
    <xf numFmtId="164" fontId="0" fillId="0" borderId="0" xfId="0" applyNumberFormat="1"/>
    <xf numFmtId="9" fontId="0" fillId="0" borderId="0" xfId="3" applyFont="1"/>
    <xf numFmtId="0" fontId="2" fillId="0" borderId="0" xfId="0" applyFont="1"/>
    <xf numFmtId="165" fontId="0" fillId="0" borderId="0" xfId="2" applyNumberFormat="1" applyFont="1"/>
    <xf numFmtId="165" fontId="0" fillId="0" borderId="0" xfId="0" applyNumberFormat="1"/>
    <xf numFmtId="0" fontId="0" fillId="0" borderId="1" xfId="0" applyBorder="1"/>
    <xf numFmtId="164" fontId="0" fillId="0" borderId="1" xfId="1" applyNumberFormat="1" applyFont="1" applyBorder="1"/>
    <xf numFmtId="165" fontId="0" fillId="0" borderId="1" xfId="2" applyNumberFormat="1" applyFont="1" applyBorder="1"/>
    <xf numFmtId="164" fontId="0" fillId="0" borderId="1" xfId="0" applyNumberFormat="1" applyBorder="1"/>
    <xf numFmtId="9" fontId="0" fillId="0" borderId="1" xfId="3" applyFont="1" applyBorder="1"/>
    <xf numFmtId="0" fontId="2" fillId="0" borderId="0" xfId="0" applyFont="1" applyFill="1" applyAlignment="1">
      <alignment horizontal="center" wrapText="1"/>
    </xf>
    <xf numFmtId="0" fontId="2" fillId="0" borderId="0" xfId="0" applyFont="1" applyAlignment="1">
      <alignment horizontal="center" vertical="center"/>
    </xf>
    <xf numFmtId="166" fontId="2" fillId="0" borderId="0" xfId="1" applyNumberFormat="1" applyFont="1" applyAlignment="1">
      <alignment horizontal="center" vertical="center"/>
    </xf>
    <xf numFmtId="15" fontId="2" fillId="0" borderId="0" xfId="0" applyNumberFormat="1" applyFont="1" applyAlignment="1">
      <alignment horizontal="center" vertical="center"/>
    </xf>
    <xf numFmtId="0" fontId="0" fillId="0" borderId="0" xfId="0" applyAlignment="1">
      <alignment wrapText="1"/>
    </xf>
    <xf numFmtId="0" fontId="2" fillId="0" borderId="3" xfId="0" applyFont="1" applyBorder="1"/>
    <xf numFmtId="0" fontId="2" fillId="0" borderId="3" xfId="0" applyFont="1" applyBorder="1" applyAlignment="1">
      <alignment horizontal="center" vertical="center"/>
    </xf>
    <xf numFmtId="166" fontId="2" fillId="0" borderId="3" xfId="1" applyNumberFormat="1" applyFont="1" applyBorder="1" applyAlignment="1">
      <alignment horizontal="center" vertical="center"/>
    </xf>
    <xf numFmtId="15" fontId="2" fillId="0" borderId="3" xfId="0" applyNumberFormat="1" applyFont="1" applyBorder="1" applyAlignment="1">
      <alignment horizontal="center" vertical="center"/>
    </xf>
    <xf numFmtId="0" fontId="2" fillId="0" borderId="3" xfId="0" applyFont="1" applyFill="1" applyBorder="1" applyAlignment="1">
      <alignment wrapText="1"/>
    </xf>
    <xf numFmtId="0" fontId="2" fillId="0" borderId="2" xfId="0" applyFont="1" applyBorder="1"/>
    <xf numFmtId="0" fontId="0" fillId="0" borderId="0" xfId="0" applyFill="1"/>
    <xf numFmtId="0" fontId="2" fillId="0" borderId="0" xfId="0" applyFont="1" applyBorder="1" applyAlignment="1">
      <alignment horizontal="center" vertical="center"/>
    </xf>
    <xf numFmtId="166" fontId="2" fillId="0" borderId="0" xfId="1" applyNumberFormat="1" applyFont="1" applyBorder="1" applyAlignment="1">
      <alignment horizontal="center" vertical="center"/>
    </xf>
    <xf numFmtId="15" fontId="2" fillId="0" borderId="0" xfId="0" applyNumberFormat="1" applyFont="1" applyBorder="1" applyAlignment="1">
      <alignment horizontal="center" vertical="center"/>
    </xf>
    <xf numFmtId="0" fontId="0" fillId="0" borderId="0" xfId="0" applyAlignment="1">
      <alignment horizontal="left" indent="1"/>
    </xf>
    <xf numFmtId="0" fontId="0" fillId="0" borderId="3" xfId="0" applyBorder="1" applyAlignment="1">
      <alignment horizontal="left" indent="1"/>
    </xf>
    <xf numFmtId="0" fontId="4" fillId="0" borderId="0" xfId="0" applyFont="1" applyBorder="1"/>
    <xf numFmtId="164" fontId="0" fillId="0" borderId="0" xfId="1" applyNumberFormat="1" applyFont="1" applyBorder="1" applyAlignment="1">
      <alignment horizontal="right" vertical="center"/>
    </xf>
    <xf numFmtId="9" fontId="1" fillId="0" borderId="0" xfId="3" applyFont="1" applyBorder="1" applyAlignment="1">
      <alignment horizontal="right" vertical="center"/>
    </xf>
    <xf numFmtId="164" fontId="1" fillId="0" borderId="3" xfId="1" applyNumberFormat="1" applyFont="1" applyBorder="1" applyAlignment="1">
      <alignment horizontal="right" vertical="center"/>
    </xf>
    <xf numFmtId="164" fontId="0" fillId="0" borderId="3" xfId="1" applyNumberFormat="1" applyFont="1" applyBorder="1" applyAlignment="1">
      <alignment horizontal="right" vertical="center"/>
    </xf>
    <xf numFmtId="9" fontId="1" fillId="0" borderId="3" xfId="3" applyFont="1" applyBorder="1" applyAlignment="1">
      <alignment horizontal="right" vertical="center"/>
    </xf>
    <xf numFmtId="164" fontId="1" fillId="0" borderId="0" xfId="1" applyNumberFormat="1" applyFont="1" applyBorder="1" applyAlignment="1">
      <alignment horizontal="right" vertical="center"/>
    </xf>
    <xf numFmtId="164" fontId="1" fillId="0" borderId="3" xfId="1" applyNumberFormat="1" applyFont="1" applyBorder="1" applyAlignment="1">
      <alignment horizontal="right"/>
    </xf>
    <xf numFmtId="165" fontId="0" fillId="0" borderId="0" xfId="2" applyNumberFormat="1" applyFont="1" applyAlignment="1">
      <alignment horizontal="center" wrapText="1"/>
    </xf>
    <xf numFmtId="49" fontId="2" fillId="0" borderId="3" xfId="0" applyNumberFormat="1" applyFont="1" applyBorder="1" applyAlignment="1">
      <alignment wrapText="1"/>
    </xf>
    <xf numFmtId="0" fontId="2" fillId="0" borderId="3" xfId="0" applyFont="1" applyBorder="1" applyAlignment="1">
      <alignment horizontal="center" wrapText="1"/>
    </xf>
    <xf numFmtId="9" fontId="1" fillId="0" borderId="0" xfId="3" applyFont="1" applyAlignment="1">
      <alignment horizontal="right" wrapText="1"/>
    </xf>
    <xf numFmtId="9" fontId="1" fillId="0" borderId="1" xfId="3" applyFont="1" applyBorder="1" applyAlignment="1">
      <alignment horizontal="right" wrapText="1"/>
    </xf>
    <xf numFmtId="0" fontId="5" fillId="0" borderId="0" xfId="0" applyFont="1"/>
    <xf numFmtId="49" fontId="2" fillId="0" borderId="3" xfId="1" applyNumberFormat="1" applyFont="1" applyBorder="1" applyAlignment="1">
      <alignment horizontal="center" wrapText="1"/>
    </xf>
    <xf numFmtId="9" fontId="6" fillId="0" borderId="0" xfId="3" applyFont="1" applyAlignment="1">
      <alignment horizontal="right" wrapText="1"/>
    </xf>
    <xf numFmtId="9" fontId="6" fillId="0" borderId="1" xfId="3" applyFont="1" applyBorder="1" applyAlignment="1">
      <alignment horizontal="right" wrapText="1"/>
    </xf>
    <xf numFmtId="0" fontId="2" fillId="0" borderId="3" xfId="0" applyFont="1" applyBorder="1" applyAlignment="1">
      <alignment horizontal="center"/>
    </xf>
    <xf numFmtId="166" fontId="2" fillId="0" borderId="3" xfId="1" applyNumberFormat="1" applyFont="1" applyBorder="1" applyAlignment="1">
      <alignment horizontal="center"/>
    </xf>
    <xf numFmtId="0" fontId="6" fillId="0" borderId="0" xfId="0" applyFont="1" applyAlignment="1">
      <alignment wrapText="1"/>
    </xf>
    <xf numFmtId="164" fontId="0" fillId="0" borderId="0" xfId="1" applyNumberFormat="1" applyFont="1" applyAlignment="1">
      <alignment horizontal="center" wrapText="1"/>
    </xf>
    <xf numFmtId="164" fontId="0" fillId="0" borderId="1" xfId="1" applyNumberFormat="1" applyFont="1" applyBorder="1" applyAlignment="1">
      <alignment horizontal="center" wrapText="1"/>
    </xf>
    <xf numFmtId="164" fontId="1" fillId="0" borderId="0" xfId="1" applyNumberFormat="1" applyFont="1" applyBorder="1" applyAlignment="1">
      <alignment horizontal="left" vertical="top"/>
    </xf>
    <xf numFmtId="164" fontId="0" fillId="0" borderId="0" xfId="1" applyNumberFormat="1" applyFont="1" applyBorder="1" applyAlignment="1">
      <alignment horizontal="left" vertical="top"/>
    </xf>
    <xf numFmtId="164" fontId="7" fillId="0" borderId="0" xfId="1" applyNumberFormat="1" applyFont="1" applyBorder="1" applyAlignment="1">
      <alignment horizontal="left" vertical="top"/>
    </xf>
    <xf numFmtId="0" fontId="0" fillId="0" borderId="0" xfId="0" applyBorder="1" applyAlignment="1">
      <alignment horizontal="left" vertical="top"/>
    </xf>
    <xf numFmtId="0" fontId="0" fillId="0" borderId="0" xfId="0" applyBorder="1" applyAlignment="1"/>
    <xf numFmtId="0" fontId="0" fillId="0" borderId="0" xfId="0" applyFont="1" applyBorder="1" applyAlignment="1"/>
    <xf numFmtId="49" fontId="0" fillId="0" borderId="0" xfId="0" applyNumberFormat="1" applyFont="1" applyBorder="1" applyAlignment="1"/>
    <xf numFmtId="49" fontId="7" fillId="0" borderId="0" xfId="0" applyNumberFormat="1" applyFont="1" applyBorder="1" applyAlignment="1"/>
    <xf numFmtId="165" fontId="0" fillId="0" borderId="0" xfId="2" applyNumberFormat="1" applyFont="1" applyBorder="1" applyAlignment="1"/>
    <xf numFmtId="0" fontId="2" fillId="2" borderId="0" xfId="0" applyFont="1" applyFill="1"/>
    <xf numFmtId="0" fontId="2" fillId="3" borderId="0" xfId="0" applyFont="1" applyFill="1"/>
    <xf numFmtId="0" fontId="2" fillId="4" borderId="0" xfId="0" applyFont="1" applyFill="1"/>
    <xf numFmtId="0" fontId="0" fillId="4" borderId="0" xfId="0" applyFill="1"/>
    <xf numFmtId="0" fontId="0" fillId="2" borderId="0" xfId="0" applyFill="1"/>
    <xf numFmtId="49" fontId="2" fillId="3" borderId="0" xfId="0" applyNumberFormat="1" applyFont="1" applyFill="1" applyBorder="1"/>
    <xf numFmtId="0" fontId="2" fillId="0" borderId="0" xfId="0" applyFont="1" applyFill="1" applyAlignment="1"/>
    <xf numFmtId="3" fontId="0" fillId="0" borderId="0" xfId="0" applyNumberFormat="1"/>
    <xf numFmtId="49" fontId="3" fillId="0" borderId="3" xfId="0" applyNumberFormat="1" applyFont="1" applyBorder="1" applyAlignment="1">
      <alignment wrapText="1"/>
    </xf>
    <xf numFmtId="49" fontId="3" fillId="0" borderId="3" xfId="1" applyNumberFormat="1" applyFont="1" applyBorder="1" applyAlignment="1">
      <alignment horizontal="center" wrapText="1"/>
    </xf>
    <xf numFmtId="0" fontId="2" fillId="0" borderId="0" xfId="0" applyFont="1" applyBorder="1"/>
    <xf numFmtId="0" fontId="2" fillId="0" borderId="0" xfId="0" applyFont="1" applyBorder="1" applyAlignment="1">
      <alignment horizontal="center" wrapText="1"/>
    </xf>
    <xf numFmtId="3" fontId="0" fillId="0" borderId="0" xfId="0" applyNumberFormat="1" applyFill="1"/>
    <xf numFmtId="4" fontId="0" fillId="0" borderId="0" xfId="0" applyNumberFormat="1" applyBorder="1" applyAlignment="1"/>
    <xf numFmtId="3" fontId="0" fillId="0" borderId="0" xfId="0" applyNumberFormat="1" applyBorder="1" applyAlignment="1"/>
    <xf numFmtId="49" fontId="1" fillId="0" borderId="0" xfId="1" applyNumberFormat="1" applyFont="1" applyBorder="1" applyAlignment="1">
      <alignment horizontal="left" vertical="top"/>
    </xf>
    <xf numFmtId="49" fontId="1" fillId="0" borderId="0" xfId="1" applyNumberFormat="1" applyFont="1" applyBorder="1" applyAlignment="1"/>
    <xf numFmtId="49" fontId="0" fillId="0" borderId="0" xfId="1" applyNumberFormat="1" applyFont="1" applyBorder="1" applyAlignment="1">
      <alignment horizontal="left" vertical="top"/>
    </xf>
    <xf numFmtId="49" fontId="1" fillId="0" borderId="0" xfId="1" applyNumberFormat="1" applyFont="1" applyBorder="1" applyAlignment="1">
      <alignment horizontal="left"/>
    </xf>
    <xf numFmtId="49" fontId="0" fillId="0" borderId="0" xfId="1" applyNumberFormat="1" applyFont="1" applyBorder="1" applyAlignment="1">
      <alignment horizontal="left"/>
    </xf>
    <xf numFmtId="49" fontId="0" fillId="0" borderId="0" xfId="0" applyNumberFormat="1" applyFont="1" applyBorder="1" applyAlignment="1">
      <alignment horizontal="left"/>
    </xf>
    <xf numFmtId="164" fontId="1" fillId="0" borderId="0" xfId="1" applyNumberFormat="1" applyFont="1" applyBorder="1" applyAlignment="1">
      <alignment horizontal="left"/>
    </xf>
    <xf numFmtId="164" fontId="0" fillId="0" borderId="0" xfId="1" applyNumberFormat="1" applyFont="1" applyBorder="1" applyAlignment="1">
      <alignment horizontal="left"/>
    </xf>
    <xf numFmtId="164" fontId="7" fillId="0" borderId="0" xfId="1" applyNumberFormat="1" applyFont="1" applyBorder="1" applyAlignment="1">
      <alignment horizontal="left"/>
    </xf>
    <xf numFmtId="165" fontId="0" fillId="0" borderId="0" xfId="2" applyNumberFormat="1" applyFont="1" applyBorder="1" applyAlignment="1">
      <alignment horizontal="left"/>
    </xf>
    <xf numFmtId="0" fontId="0" fillId="0" borderId="0" xfId="0" applyBorder="1" applyAlignment="1">
      <alignment horizontal="left"/>
    </xf>
    <xf numFmtId="0" fontId="5" fillId="0" borderId="0" xfId="0" applyFont="1" applyAlignment="1">
      <alignment wrapText="1"/>
    </xf>
    <xf numFmtId="49" fontId="0" fillId="0" borderId="1" xfId="0" applyNumberFormat="1" applyFont="1" applyBorder="1" applyAlignment="1"/>
    <xf numFmtId="49" fontId="1" fillId="0" borderId="1" xfId="1" applyNumberFormat="1" applyFont="1" applyBorder="1" applyAlignment="1">
      <alignment horizontal="left" vertical="top"/>
    </xf>
    <xf numFmtId="49" fontId="1" fillId="0" borderId="1" xfId="1" applyNumberFormat="1" applyFont="1" applyBorder="1" applyAlignment="1">
      <alignment horizontal="left"/>
    </xf>
    <xf numFmtId="165" fontId="6" fillId="0" borderId="0" xfId="1" applyNumberFormat="1" applyFont="1" applyAlignment="1">
      <alignment horizontal="right" wrapText="1"/>
    </xf>
    <xf numFmtId="165" fontId="6" fillId="0" borderId="1" xfId="1" applyNumberFormat="1" applyFont="1" applyBorder="1" applyAlignment="1">
      <alignment horizontal="right" wrapText="1"/>
    </xf>
    <xf numFmtId="165" fontId="0" fillId="0" borderId="1" xfId="2" applyNumberFormat="1" applyFont="1" applyBorder="1" applyAlignment="1"/>
    <xf numFmtId="9" fontId="6" fillId="0" borderId="0" xfId="3" quotePrefix="1" applyFont="1" applyAlignment="1">
      <alignment horizontal="right" wrapText="1"/>
    </xf>
    <xf numFmtId="49" fontId="0" fillId="0" borderId="0" xfId="0" applyNumberFormat="1" applyBorder="1" applyAlignment="1"/>
    <xf numFmtId="9" fontId="5" fillId="0" borderId="0" xfId="3" applyFont="1" applyAlignment="1">
      <alignment horizontal="left"/>
    </xf>
    <xf numFmtId="0" fontId="0" fillId="0" borderId="1" xfId="0" applyBorder="1" applyAlignment="1"/>
    <xf numFmtId="49" fontId="0" fillId="0" borderId="1" xfId="0" applyNumberFormat="1" applyBorder="1" applyAlignment="1"/>
    <xf numFmtId="4" fontId="0" fillId="0" borderId="1" xfId="0" applyNumberFormat="1" applyBorder="1" applyAlignment="1"/>
    <xf numFmtId="9" fontId="0" fillId="0" borderId="0" xfId="3" applyFont="1" applyBorder="1" applyAlignment="1"/>
    <xf numFmtId="9" fontId="0" fillId="0" borderId="0" xfId="3" quotePrefix="1" applyFont="1" applyBorder="1" applyAlignment="1">
      <alignment horizontal="right"/>
    </xf>
    <xf numFmtId="9" fontId="0" fillId="0" borderId="1" xfId="3" applyFont="1" applyBorder="1" applyAlignment="1"/>
    <xf numFmtId="164" fontId="0" fillId="0" borderId="0" xfId="1" applyNumberFormat="1" applyFont="1" applyBorder="1" applyAlignment="1"/>
    <xf numFmtId="164" fontId="0" fillId="0" borderId="1" xfId="1" applyNumberFormat="1" applyFont="1" applyBorder="1" applyAlignment="1"/>
    <xf numFmtId="4" fontId="0" fillId="0" borderId="0" xfId="0" applyNumberFormat="1"/>
    <xf numFmtId="165" fontId="0" fillId="0" borderId="1" xfId="2" applyNumberFormat="1" applyFont="1" applyBorder="1" applyAlignment="1">
      <alignment horizontal="center" wrapText="1"/>
    </xf>
    <xf numFmtId="49" fontId="0" fillId="0" borderId="0" xfId="0" applyNumberFormat="1"/>
    <xf numFmtId="49" fontId="0" fillId="0" borderId="1" xfId="0" applyNumberFormat="1" applyBorder="1"/>
    <xf numFmtId="165" fontId="6" fillId="0" borderId="1" xfId="2" applyNumberFormat="1" applyFont="1" applyFill="1" applyBorder="1" applyAlignment="1">
      <alignment horizontal="right"/>
    </xf>
    <xf numFmtId="166" fontId="2" fillId="0" borderId="3" xfId="1" applyNumberFormat="1" applyFont="1" applyBorder="1" applyAlignment="1">
      <alignment horizontal="center" wrapText="1"/>
    </xf>
    <xf numFmtId="3" fontId="0" fillId="0" borderId="0" xfId="0" applyNumberFormat="1" applyAlignment="1">
      <alignment wrapText="1"/>
    </xf>
    <xf numFmtId="0" fontId="0" fillId="0" borderId="0" xfId="0" applyBorder="1" applyAlignment="1">
      <alignment wrapText="1"/>
    </xf>
    <xf numFmtId="9" fontId="0" fillId="0" borderId="0" xfId="3" quotePrefix="1" applyFont="1" applyAlignment="1">
      <alignment horizontal="right"/>
    </xf>
    <xf numFmtId="165" fontId="0" fillId="0" borderId="1" xfId="0" applyNumberFormat="1" applyBorder="1"/>
    <xf numFmtId="49" fontId="0" fillId="0" borderId="0" xfId="0" applyNumberFormat="1" applyBorder="1"/>
    <xf numFmtId="0" fontId="0" fillId="0" borderId="0" xfId="0" applyBorder="1"/>
    <xf numFmtId="164" fontId="0" fillId="0" borderId="0" xfId="1" applyNumberFormat="1" applyFont="1" applyBorder="1"/>
    <xf numFmtId="165" fontId="0" fillId="0" borderId="0" xfId="2" applyNumberFormat="1" applyFont="1" applyBorder="1"/>
    <xf numFmtId="165" fontId="0" fillId="0" borderId="0" xfId="0" applyNumberFormat="1" applyBorder="1"/>
    <xf numFmtId="165" fontId="0" fillId="0" borderId="0" xfId="2" quotePrefix="1" applyNumberFormat="1" applyFont="1" applyAlignment="1">
      <alignment horizontal="right"/>
    </xf>
    <xf numFmtId="9" fontId="0" fillId="0" borderId="1" xfId="3" quotePrefix="1" applyFont="1" applyBorder="1" applyAlignment="1">
      <alignment horizontal="right"/>
    </xf>
    <xf numFmtId="164" fontId="0" fillId="0" borderId="0" xfId="0" applyNumberFormat="1" applyBorder="1"/>
    <xf numFmtId="0" fontId="0" fillId="3" borderId="0" xfId="0" applyFill="1"/>
    <xf numFmtId="49" fontId="2" fillId="3" borderId="0" xfId="0" applyNumberFormat="1" applyFont="1" applyFill="1"/>
    <xf numFmtId="9" fontId="0" fillId="0" borderId="0" xfId="3" applyFont="1" applyBorder="1"/>
    <xf numFmtId="165" fontId="6" fillId="0" borderId="0" xfId="1" applyNumberFormat="1" applyFont="1" applyBorder="1" applyAlignment="1">
      <alignment horizontal="right" wrapText="1"/>
    </xf>
    <xf numFmtId="9" fontId="6" fillId="0" borderId="0" xfId="3" applyFont="1" applyBorder="1" applyAlignment="1">
      <alignment horizontal="right" wrapText="1"/>
    </xf>
    <xf numFmtId="0" fontId="5" fillId="0" borderId="0" xfId="0" applyFont="1" applyBorder="1" applyAlignment="1">
      <alignment wrapText="1"/>
    </xf>
    <xf numFmtId="0" fontId="6" fillId="0" borderId="0" xfId="0" applyFont="1" applyBorder="1" applyAlignment="1">
      <alignment wrapText="1"/>
    </xf>
    <xf numFmtId="49" fontId="0" fillId="0" borderId="0" xfId="0" quotePrefix="1" applyNumberFormat="1"/>
    <xf numFmtId="49" fontId="2" fillId="0" borderId="0" xfId="1" applyNumberFormat="1" applyFont="1" applyBorder="1" applyAlignment="1">
      <alignment horizontal="left" vertical="top"/>
    </xf>
    <xf numFmtId="49" fontId="0" fillId="0" borderId="0" xfId="0" quotePrefix="1" applyNumberFormat="1" applyBorder="1" applyAlignment="1"/>
    <xf numFmtId="165" fontId="0" fillId="0" borderId="0" xfId="2" quotePrefix="1" applyNumberFormat="1" applyFont="1" applyBorder="1" applyAlignment="1">
      <alignment horizontal="right"/>
    </xf>
    <xf numFmtId="49" fontId="0" fillId="0" borderId="1" xfId="1" applyNumberFormat="1" applyFont="1" applyBorder="1" applyAlignment="1">
      <alignment horizontal="left" vertical="top"/>
    </xf>
    <xf numFmtId="49" fontId="0" fillId="0" borderId="1" xfId="1" applyNumberFormat="1" applyFont="1" applyBorder="1" applyAlignment="1">
      <alignment horizontal="left"/>
    </xf>
    <xf numFmtId="0" fontId="8" fillId="0" borderId="4" xfId="0" applyFont="1" applyBorder="1" applyAlignment="1">
      <alignment horizontal="center" vertical="top"/>
    </xf>
    <xf numFmtId="0" fontId="8" fillId="0" borderId="5" xfId="0" applyFont="1" applyBorder="1" applyAlignment="1">
      <alignment horizontal="center" vertical="top"/>
    </xf>
    <xf numFmtId="0" fontId="0" fillId="0" borderId="0" xfId="0" applyAlignment="1"/>
    <xf numFmtId="0" fontId="9" fillId="0" borderId="6" xfId="0" applyFont="1" applyBorder="1" applyAlignment="1">
      <alignment vertical="top"/>
    </xf>
    <xf numFmtId="0" fontId="9" fillId="0" borderId="0" xfId="0" applyFont="1" applyAlignment="1">
      <alignment vertical="top"/>
    </xf>
    <xf numFmtId="165" fontId="8" fillId="0" borderId="5" xfId="2" applyNumberFormat="1" applyFont="1" applyBorder="1" applyAlignment="1">
      <alignment horizontal="center" vertical="top"/>
    </xf>
    <xf numFmtId="165" fontId="9" fillId="0" borderId="0" xfId="2" applyNumberFormat="1" applyFont="1" applyAlignment="1">
      <alignment vertical="top"/>
    </xf>
    <xf numFmtId="165" fontId="0" fillId="0" borderId="0" xfId="2" applyNumberFormat="1" applyFont="1" applyAlignment="1"/>
    <xf numFmtId="49" fontId="10" fillId="5" borderId="7" xfId="0" applyNumberFormat="1" applyFont="1" applyFill="1" applyBorder="1" applyAlignment="1">
      <alignment horizontal="left" vertical="center" readingOrder="1"/>
    </xf>
    <xf numFmtId="3" fontId="10" fillId="5" borderId="7" xfId="0" applyNumberFormat="1" applyFont="1" applyFill="1" applyBorder="1" applyAlignment="1">
      <alignment horizontal="left" vertical="center" readingOrder="1"/>
    </xf>
    <xf numFmtId="167" fontId="10" fillId="5" borderId="7" xfId="0" applyNumberFormat="1" applyFont="1" applyFill="1" applyBorder="1" applyAlignment="1">
      <alignment horizontal="left" vertical="center" readingOrder="1"/>
    </xf>
    <xf numFmtId="3" fontId="10" fillId="6" borderId="7" xfId="0" applyNumberFormat="1" applyFont="1" applyFill="1" applyBorder="1" applyAlignment="1">
      <alignment horizontal="right" vertical="center" readingOrder="1"/>
    </xf>
    <xf numFmtId="167" fontId="10" fillId="6" borderId="7" xfId="0" applyNumberFormat="1" applyFont="1" applyFill="1" applyBorder="1" applyAlignment="1">
      <alignment horizontal="right" vertical="center" readingOrder="1"/>
    </xf>
    <xf numFmtId="167" fontId="0" fillId="0" borderId="0" xfId="0" applyNumberFormat="1"/>
    <xf numFmtId="43" fontId="0" fillId="0" borderId="0" xfId="0" applyNumberFormat="1"/>
    <xf numFmtId="0" fontId="2" fillId="4" borderId="0" xfId="0" applyFont="1" applyFill="1" applyAlignment="1">
      <alignment horizontal="center"/>
    </xf>
    <xf numFmtId="0" fontId="2" fillId="3" borderId="3" xfId="0" applyFont="1" applyFill="1" applyBorder="1" applyAlignment="1">
      <alignment horizontal="center" wrapText="1"/>
    </xf>
    <xf numFmtId="0" fontId="2" fillId="4" borderId="3" xfId="0" applyFont="1" applyFill="1" applyBorder="1" applyAlignment="1">
      <alignment horizontal="center" wrapText="1"/>
    </xf>
    <xf numFmtId="0" fontId="2" fillId="3" borderId="0" xfId="0" applyFont="1" applyFill="1" applyAlignment="1">
      <alignment horizontal="center"/>
    </xf>
    <xf numFmtId="0" fontId="0" fillId="0" borderId="0" xfId="0" applyAlignment="1">
      <alignment horizontal="left" vertical="center" wrapText="1"/>
    </xf>
    <xf numFmtId="49" fontId="10" fillId="5" borderId="7" xfId="0" applyNumberFormat="1" applyFont="1" applyFill="1" applyBorder="1" applyAlignment="1">
      <alignment horizontal="left" vertical="center" readingOrder="1"/>
    </xf>
    <xf numFmtId="0" fontId="0" fillId="0" borderId="8" xfId="0" applyBorder="1" applyAlignment="1">
      <alignment horizontal="center" wrapText="1"/>
    </xf>
    <xf numFmtId="0" fontId="0" fillId="0" borderId="0" xfId="0"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R45"/>
  <sheetViews>
    <sheetView tabSelected="1" workbookViewId="0">
      <selection activeCell="G23" sqref="G23"/>
    </sheetView>
  </sheetViews>
  <sheetFormatPr defaultRowHeight="14.5" x14ac:dyDescent="0.35"/>
  <cols>
    <col min="1" max="1" width="26.81640625" customWidth="1"/>
    <col min="2" max="2" width="15.7265625" customWidth="1"/>
    <col min="3" max="3" width="11.6328125" customWidth="1"/>
    <col min="4" max="4" width="13.7265625" customWidth="1"/>
    <col min="5" max="5" width="12.6328125" customWidth="1"/>
    <col min="6" max="8" width="12.453125" customWidth="1"/>
    <col min="9" max="9" width="11.453125" customWidth="1"/>
    <col min="10" max="10" width="15.26953125" bestFit="1" customWidth="1"/>
    <col min="13" max="13" width="11.54296875" bestFit="1" customWidth="1"/>
    <col min="14" max="14" width="10.54296875" bestFit="1" customWidth="1"/>
    <col min="15" max="16" width="14.26953125" bestFit="1" customWidth="1"/>
  </cols>
  <sheetData>
    <row r="2" spans="1:10" x14ac:dyDescent="0.35">
      <c r="A2" s="61" t="s">
        <v>296</v>
      </c>
      <c r="B2" s="61"/>
      <c r="C2" s="61"/>
    </row>
    <row r="3" spans="1:10" x14ac:dyDescent="0.35">
      <c r="H3" s="67"/>
      <c r="I3" s="67"/>
    </row>
    <row r="4" spans="1:10" x14ac:dyDescent="0.35">
      <c r="A4" s="4" t="s">
        <v>225</v>
      </c>
      <c r="H4" s="67"/>
      <c r="I4" s="67"/>
    </row>
    <row r="5" spans="1:10" x14ac:dyDescent="0.35">
      <c r="A5" s="4" t="s">
        <v>233</v>
      </c>
      <c r="H5" s="67"/>
      <c r="I5" s="67"/>
      <c r="J5" s="5"/>
    </row>
    <row r="6" spans="1:10" x14ac:dyDescent="0.35">
      <c r="A6" s="21"/>
      <c r="B6" s="151" t="s">
        <v>3</v>
      </c>
      <c r="C6" s="151"/>
      <c r="D6" s="152" t="s">
        <v>251</v>
      </c>
      <c r="E6" s="152"/>
      <c r="F6" s="12"/>
      <c r="J6" s="5"/>
    </row>
    <row r="7" spans="1:10" x14ac:dyDescent="0.35">
      <c r="A7" s="17" t="s">
        <v>42</v>
      </c>
      <c r="B7" s="18" t="s">
        <v>298</v>
      </c>
      <c r="C7" s="19" t="s">
        <v>297</v>
      </c>
      <c r="D7" s="20" t="s">
        <v>40</v>
      </c>
      <c r="E7" s="18" t="s">
        <v>41</v>
      </c>
      <c r="J7" s="5"/>
    </row>
    <row r="8" spans="1:10" x14ac:dyDescent="0.35">
      <c r="A8" t="s">
        <v>1</v>
      </c>
      <c r="B8" s="1">
        <v>32638</v>
      </c>
      <c r="C8" s="1">
        <v>32451</v>
      </c>
      <c r="D8" s="2">
        <f>C8-B8</f>
        <v>-187</v>
      </c>
      <c r="E8" s="3">
        <f>D8/B8</f>
        <v>-5.7295177400576019E-3</v>
      </c>
      <c r="J8" s="5"/>
    </row>
    <row r="9" spans="1:10" ht="15" thickBot="1" x14ac:dyDescent="0.4">
      <c r="A9" s="7" t="s">
        <v>0</v>
      </c>
      <c r="B9" s="8">
        <v>29459</v>
      </c>
      <c r="C9" s="8">
        <v>28376</v>
      </c>
      <c r="D9" s="10">
        <f t="shared" ref="D9:D10" si="0">C9-B9</f>
        <v>-1083</v>
      </c>
      <c r="E9" s="11">
        <f t="shared" ref="E9:E10" si="1">D9/B9</f>
        <v>-3.6762958688346517E-2</v>
      </c>
      <c r="F9" s="3"/>
      <c r="G9" s="149"/>
      <c r="J9" s="5"/>
    </row>
    <row r="10" spans="1:10" ht="15" thickTop="1" x14ac:dyDescent="0.35">
      <c r="A10" t="s">
        <v>299</v>
      </c>
      <c r="B10" s="1">
        <v>58841</v>
      </c>
      <c r="C10" s="1">
        <v>57666</v>
      </c>
      <c r="D10" s="2">
        <f t="shared" si="0"/>
        <v>-1175</v>
      </c>
      <c r="E10" s="3">
        <f t="shared" si="1"/>
        <v>-1.9969069186451624E-2</v>
      </c>
      <c r="J10" s="5"/>
    </row>
    <row r="11" spans="1:10" x14ac:dyDescent="0.35">
      <c r="A11" s="4" t="s">
        <v>4</v>
      </c>
      <c r="J11" s="5"/>
    </row>
    <row r="12" spans="1:10" x14ac:dyDescent="0.35">
      <c r="A12" t="s">
        <v>301</v>
      </c>
      <c r="J12" s="5"/>
    </row>
    <row r="13" spans="1:10" x14ac:dyDescent="0.35">
      <c r="A13" t="s">
        <v>350</v>
      </c>
      <c r="J13" s="5"/>
    </row>
    <row r="14" spans="1:10" x14ac:dyDescent="0.35">
      <c r="B14" s="2"/>
      <c r="C14" s="2"/>
      <c r="J14" s="5"/>
    </row>
    <row r="15" spans="1:10" x14ac:dyDescent="0.35">
      <c r="J15" s="5"/>
    </row>
    <row r="16" spans="1:10" x14ac:dyDescent="0.35">
      <c r="A16" s="4" t="s">
        <v>226</v>
      </c>
      <c r="J16" s="5"/>
    </row>
    <row r="17" spans="1:18" x14ac:dyDescent="0.35">
      <c r="A17" s="4" t="s">
        <v>250</v>
      </c>
      <c r="J17" s="5"/>
      <c r="K17" s="67"/>
    </row>
    <row r="18" spans="1:18" ht="15" customHeight="1" x14ac:dyDescent="0.35">
      <c r="A18" s="21"/>
      <c r="B18" s="151" t="s">
        <v>3</v>
      </c>
      <c r="C18" s="151"/>
      <c r="D18" s="152" t="s">
        <v>251</v>
      </c>
      <c r="E18" s="152"/>
      <c r="G18" s="23"/>
      <c r="H18" s="23"/>
      <c r="I18" s="23"/>
      <c r="J18" s="23"/>
      <c r="K18" s="67"/>
    </row>
    <row r="19" spans="1:18" x14ac:dyDescent="0.35">
      <c r="A19" s="22" t="s">
        <v>227</v>
      </c>
      <c r="B19" s="18" t="s">
        <v>298</v>
      </c>
      <c r="C19" s="19" t="s">
        <v>297</v>
      </c>
      <c r="D19" s="20" t="s">
        <v>40</v>
      </c>
      <c r="E19" s="18" t="s">
        <v>41</v>
      </c>
      <c r="G19" s="23"/>
      <c r="H19" s="23"/>
      <c r="I19" s="23"/>
      <c r="J19" s="23"/>
      <c r="K19" s="67"/>
      <c r="R19" s="6"/>
    </row>
    <row r="20" spans="1:18" x14ac:dyDescent="0.35">
      <c r="A20" s="29" t="s">
        <v>1</v>
      </c>
      <c r="B20" s="24"/>
      <c r="C20" s="25"/>
      <c r="D20" s="26"/>
      <c r="E20" s="24"/>
      <c r="G20" s="72"/>
      <c r="H20" s="72"/>
      <c r="I20" s="72"/>
      <c r="J20" s="72"/>
      <c r="K20" s="67"/>
    </row>
    <row r="21" spans="1:18" x14ac:dyDescent="0.35">
      <c r="A21" s="27" t="s">
        <v>228</v>
      </c>
      <c r="B21" s="1">
        <v>30262</v>
      </c>
      <c r="C21" s="1">
        <v>30437</v>
      </c>
      <c r="D21" s="30">
        <f>C21-B21</f>
        <v>175</v>
      </c>
      <c r="E21" s="31">
        <f>D21/B21</f>
        <v>5.7828299517546757E-3</v>
      </c>
    </row>
    <row r="22" spans="1:18" x14ac:dyDescent="0.35">
      <c r="A22" s="28" t="s">
        <v>229</v>
      </c>
      <c r="B22" s="32">
        <f>B8-B21</f>
        <v>2376</v>
      </c>
      <c r="C22" s="32">
        <f>C8-C21</f>
        <v>2014</v>
      </c>
      <c r="D22" s="33">
        <f>C22-B22</f>
        <v>-362</v>
      </c>
      <c r="E22" s="34">
        <f>D22/B22</f>
        <v>-0.15235690235690236</v>
      </c>
      <c r="L22" s="6"/>
    </row>
    <row r="23" spans="1:18" x14ac:dyDescent="0.35">
      <c r="A23" s="29" t="s">
        <v>0</v>
      </c>
      <c r="B23" s="30"/>
      <c r="C23" s="35"/>
      <c r="D23" s="30"/>
      <c r="E23" s="31"/>
      <c r="G23" s="67"/>
      <c r="I23" s="2"/>
    </row>
    <row r="24" spans="1:18" x14ac:dyDescent="0.35">
      <c r="A24" s="27" t="s">
        <v>228</v>
      </c>
      <c r="B24" s="1">
        <v>29449</v>
      </c>
      <c r="C24" s="1">
        <v>28319</v>
      </c>
      <c r="D24" s="30">
        <f>C24-B24</f>
        <v>-1130</v>
      </c>
      <c r="E24" s="31">
        <f>D24/B24</f>
        <v>-3.8371421780026484E-2</v>
      </c>
      <c r="G24" s="1"/>
      <c r="H24" s="1"/>
      <c r="I24" s="1"/>
      <c r="J24" s="1"/>
    </row>
    <row r="25" spans="1:18" x14ac:dyDescent="0.35">
      <c r="A25" s="28" t="s">
        <v>229</v>
      </c>
      <c r="B25" s="36">
        <f>B9-B24</f>
        <v>10</v>
      </c>
      <c r="C25" s="36">
        <f>C9-C24</f>
        <v>57</v>
      </c>
      <c r="D25" s="33">
        <f>C25-B25</f>
        <v>47</v>
      </c>
      <c r="E25" s="34">
        <f>D25/B25</f>
        <v>4.7</v>
      </c>
      <c r="G25" s="1"/>
      <c r="H25" s="1"/>
      <c r="I25" s="1"/>
      <c r="J25" s="1"/>
    </row>
    <row r="26" spans="1:18" x14ac:dyDescent="0.35">
      <c r="B26" s="13"/>
      <c r="C26" s="14"/>
      <c r="D26" s="15"/>
      <c r="E26" s="13"/>
      <c r="H26" s="2"/>
      <c r="J26" s="2"/>
    </row>
    <row r="27" spans="1:18" x14ac:dyDescent="0.35">
      <c r="A27" s="4" t="s">
        <v>4</v>
      </c>
      <c r="B27" s="2"/>
      <c r="C27" s="2"/>
      <c r="J27" s="5"/>
    </row>
    <row r="28" spans="1:18" x14ac:dyDescent="0.35">
      <c r="A28" t="s">
        <v>230</v>
      </c>
      <c r="J28" s="5"/>
    </row>
    <row r="29" spans="1:18" x14ac:dyDescent="0.35">
      <c r="A29" t="s">
        <v>300</v>
      </c>
      <c r="J29" s="5"/>
    </row>
    <row r="30" spans="1:18" x14ac:dyDescent="0.35">
      <c r="A30" t="s">
        <v>350</v>
      </c>
      <c r="J30" s="6"/>
    </row>
    <row r="33" spans="1:16" x14ac:dyDescent="0.35">
      <c r="N33" s="1"/>
      <c r="O33" s="1"/>
      <c r="P33" s="1"/>
    </row>
    <row r="34" spans="1:16" x14ac:dyDescent="0.35">
      <c r="A34" s="4" t="s">
        <v>232</v>
      </c>
      <c r="M34" s="5"/>
      <c r="N34" s="1"/>
      <c r="O34" s="1"/>
      <c r="P34" s="1"/>
    </row>
    <row r="35" spans="1:16" x14ac:dyDescent="0.35">
      <c r="A35" s="4" t="s">
        <v>360</v>
      </c>
      <c r="M35" s="5"/>
      <c r="N35" s="1"/>
      <c r="O35" s="1"/>
      <c r="P35" s="1"/>
    </row>
    <row r="36" spans="1:16" x14ac:dyDescent="0.35">
      <c r="B36" s="153" t="s">
        <v>46</v>
      </c>
      <c r="C36" s="153"/>
      <c r="D36" s="153"/>
      <c r="E36" s="153"/>
      <c r="F36" s="150" t="s">
        <v>48</v>
      </c>
      <c r="G36" s="150"/>
      <c r="H36" s="150"/>
      <c r="I36" s="150"/>
      <c r="N36" s="1"/>
      <c r="O36" s="1"/>
      <c r="P36" s="1"/>
    </row>
    <row r="37" spans="1:16" ht="29" x14ac:dyDescent="0.35">
      <c r="A37" s="70" t="s">
        <v>231</v>
      </c>
      <c r="B37" s="24" t="s">
        <v>298</v>
      </c>
      <c r="C37" s="25" t="s">
        <v>297</v>
      </c>
      <c r="D37" s="71" t="s">
        <v>39</v>
      </c>
      <c r="E37" s="71" t="s">
        <v>47</v>
      </c>
      <c r="F37" s="24" t="s">
        <v>298</v>
      </c>
      <c r="G37" s="25" t="s">
        <v>297</v>
      </c>
      <c r="H37" s="71" t="s">
        <v>39</v>
      </c>
      <c r="I37" s="71" t="s">
        <v>47</v>
      </c>
      <c r="N37" s="1"/>
      <c r="O37" s="1"/>
      <c r="P37" s="1"/>
    </row>
    <row r="38" spans="1:16" x14ac:dyDescent="0.35">
      <c r="A38" t="s">
        <v>342</v>
      </c>
      <c r="B38" s="1">
        <v>8604</v>
      </c>
      <c r="C38" s="1">
        <v>8903</v>
      </c>
      <c r="D38" s="1">
        <f>C38-B38</f>
        <v>299</v>
      </c>
      <c r="E38" s="3">
        <f>D38/B38</f>
        <v>3.475127847512785E-2</v>
      </c>
      <c r="F38" s="5">
        <v>7061614.1500000004</v>
      </c>
      <c r="G38" s="5">
        <v>8504528.8900000006</v>
      </c>
      <c r="H38" s="5">
        <f>G38-F38</f>
        <v>1442914.7400000002</v>
      </c>
      <c r="I38" s="3">
        <f>H38/F38</f>
        <v>0.20433214125696744</v>
      </c>
    </row>
    <row r="39" spans="1:16" x14ac:dyDescent="0.35">
      <c r="A39" t="s">
        <v>73</v>
      </c>
      <c r="B39" s="1">
        <v>3913</v>
      </c>
      <c r="C39" s="1">
        <v>5300</v>
      </c>
      <c r="D39" s="1">
        <f t="shared" ref="D39:D43" si="2">C39-B39</f>
        <v>1387</v>
      </c>
      <c r="E39" s="3">
        <f t="shared" ref="E39:E42" si="3">D39/B39</f>
        <v>0.35445949399437771</v>
      </c>
      <c r="F39" s="5">
        <v>16614278.039999999</v>
      </c>
      <c r="G39" s="5">
        <v>20903165.989999998</v>
      </c>
      <c r="H39" s="5">
        <f t="shared" ref="H39:H43" si="4">G39-F39</f>
        <v>4288887.9499999993</v>
      </c>
      <c r="I39" s="3">
        <f t="shared" ref="I39:I42" si="5">H39/F39</f>
        <v>0.25814470780338522</v>
      </c>
    </row>
    <row r="40" spans="1:16" x14ac:dyDescent="0.35">
      <c r="A40" t="s">
        <v>75</v>
      </c>
      <c r="B40" s="1">
        <v>629</v>
      </c>
      <c r="C40" s="1">
        <v>478</v>
      </c>
      <c r="D40" s="1">
        <f t="shared" si="2"/>
        <v>-151</v>
      </c>
      <c r="E40" s="3">
        <f t="shared" si="3"/>
        <v>-0.24006359300476948</v>
      </c>
      <c r="F40" s="5">
        <v>3374385</v>
      </c>
      <c r="G40" s="5">
        <v>2690528</v>
      </c>
      <c r="H40" s="5">
        <f t="shared" si="4"/>
        <v>-683857</v>
      </c>
      <c r="I40" s="3">
        <f t="shared" si="5"/>
        <v>-0.20266122567519712</v>
      </c>
    </row>
    <row r="41" spans="1:16" ht="21.75" customHeight="1" x14ac:dyDescent="0.35">
      <c r="A41" t="s">
        <v>219</v>
      </c>
      <c r="B41" s="1">
        <v>489</v>
      </c>
      <c r="C41" s="1">
        <v>449</v>
      </c>
      <c r="D41" s="1">
        <f t="shared" si="2"/>
        <v>-40</v>
      </c>
      <c r="E41" s="3">
        <f t="shared" si="3"/>
        <v>-8.1799591002044994E-2</v>
      </c>
      <c r="F41" s="5">
        <v>373494.15</v>
      </c>
      <c r="G41" s="5">
        <v>415223.61</v>
      </c>
      <c r="H41" s="5">
        <f t="shared" si="4"/>
        <v>41729.459999999963</v>
      </c>
      <c r="I41" s="3">
        <f t="shared" si="5"/>
        <v>0.11172721179167053</v>
      </c>
      <c r="M41" s="67"/>
      <c r="N41" s="104"/>
    </row>
    <row r="42" spans="1:16" ht="15" thickBot="1" x14ac:dyDescent="0.4">
      <c r="A42" s="7" t="s">
        <v>220</v>
      </c>
      <c r="B42" s="8">
        <v>94</v>
      </c>
      <c r="C42" s="8">
        <v>86</v>
      </c>
      <c r="D42" s="8">
        <f t="shared" si="2"/>
        <v>-8</v>
      </c>
      <c r="E42" s="11">
        <f t="shared" si="3"/>
        <v>-8.5106382978723402E-2</v>
      </c>
      <c r="F42" s="9">
        <v>238940.74</v>
      </c>
      <c r="G42" s="9">
        <v>320007.3</v>
      </c>
      <c r="H42" s="9">
        <f t="shared" si="4"/>
        <v>81066.559999999998</v>
      </c>
      <c r="I42" s="11">
        <f t="shared" si="5"/>
        <v>0.33927475071852542</v>
      </c>
    </row>
    <row r="43" spans="1:16" ht="15" thickTop="1" x14ac:dyDescent="0.35">
      <c r="A43" t="s">
        <v>49</v>
      </c>
      <c r="B43" s="67">
        <v>9029</v>
      </c>
      <c r="C43" s="67">
        <v>9258</v>
      </c>
      <c r="D43" s="1">
        <f t="shared" si="2"/>
        <v>229</v>
      </c>
      <c r="E43" s="3">
        <f>D43/B43</f>
        <v>2.5362720124044745E-2</v>
      </c>
      <c r="F43" s="5">
        <v>27662712.079999998</v>
      </c>
      <c r="G43" s="5">
        <v>32833453.789999999</v>
      </c>
      <c r="H43" s="5">
        <f t="shared" si="4"/>
        <v>5170741.7100000009</v>
      </c>
      <c r="I43" s="3">
        <f>H43/F43</f>
        <v>0.18692099657641381</v>
      </c>
    </row>
    <row r="44" spans="1:16" x14ac:dyDescent="0.35">
      <c r="B44" s="1"/>
      <c r="C44" s="1"/>
      <c r="D44" s="1"/>
      <c r="E44" s="3"/>
      <c r="F44" s="5"/>
      <c r="G44" s="5"/>
      <c r="H44" s="6"/>
      <c r="I44" s="3"/>
    </row>
    <row r="45" spans="1:16" x14ac:dyDescent="0.35">
      <c r="F45" s="5"/>
      <c r="G45" s="5"/>
    </row>
  </sheetData>
  <sortState xmlns:xlrd2="http://schemas.microsoft.com/office/spreadsheetml/2017/richdata2" ref="A5:E11">
    <sortCondition ref="E5:E11"/>
  </sortState>
  <mergeCells count="6">
    <mergeCell ref="F36:I36"/>
    <mergeCell ref="B6:C6"/>
    <mergeCell ref="D6:E6"/>
    <mergeCell ref="B18:C18"/>
    <mergeCell ref="D18:E18"/>
    <mergeCell ref="B36:E36"/>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2:S31"/>
  <sheetViews>
    <sheetView topLeftCell="A6" workbookViewId="0">
      <selection activeCell="A12" sqref="A12"/>
    </sheetView>
  </sheetViews>
  <sheetFormatPr defaultRowHeight="14.5" x14ac:dyDescent="0.35"/>
  <cols>
    <col min="1" max="1" width="10.7265625" customWidth="1"/>
    <col min="2" max="2" width="6.90625" customWidth="1"/>
    <col min="3" max="3" width="55.7265625" customWidth="1"/>
    <col min="4" max="4" width="18" customWidth="1"/>
    <col min="5" max="5" width="32.453125" customWidth="1"/>
    <col min="6" max="7" width="13.453125" customWidth="1"/>
    <col min="8" max="8" width="12" customWidth="1"/>
    <col min="9" max="13" width="13.453125" customWidth="1"/>
    <col min="14" max="14" width="17.54296875" customWidth="1"/>
    <col min="15" max="15" width="13.81640625" customWidth="1"/>
    <col min="16" max="16" width="11" customWidth="1"/>
    <col min="24" max="27" width="14.26953125" bestFit="1" customWidth="1"/>
  </cols>
  <sheetData>
    <row r="2" spans="1:14" x14ac:dyDescent="0.35">
      <c r="A2" s="4" t="s">
        <v>257</v>
      </c>
    </row>
    <row r="3" spans="1:14" x14ac:dyDescent="0.35">
      <c r="A3" t="s">
        <v>295</v>
      </c>
    </row>
    <row r="4" spans="1:14" x14ac:dyDescent="0.35">
      <c r="A4" t="s">
        <v>294</v>
      </c>
    </row>
    <row r="5" spans="1:14" x14ac:dyDescent="0.35">
      <c r="A5" t="s">
        <v>293</v>
      </c>
    </row>
    <row r="6" spans="1:14" x14ac:dyDescent="0.35">
      <c r="A6" t="s">
        <v>355</v>
      </c>
    </row>
    <row r="7" spans="1:14" x14ac:dyDescent="0.35">
      <c r="A7" s="4" t="s">
        <v>350</v>
      </c>
      <c r="B7" s="4"/>
    </row>
    <row r="9" spans="1:14" s="23" customFormat="1" ht="41.25" customHeight="1" x14ac:dyDescent="0.35">
      <c r="A9" s="60" t="s">
        <v>249</v>
      </c>
      <c r="B9" s="64"/>
      <c r="C9" s="64"/>
      <c r="D9" s="64"/>
      <c r="E9" s="64"/>
      <c r="F9" s="64"/>
      <c r="G9" s="64"/>
      <c r="H9" s="64"/>
      <c r="I9" s="64"/>
      <c r="J9" s="64"/>
      <c r="K9" s="64"/>
      <c r="L9" s="64"/>
      <c r="M9" s="64"/>
    </row>
    <row r="10" spans="1:14" x14ac:dyDescent="0.35">
      <c r="A10" s="62" t="s">
        <v>69</v>
      </c>
      <c r="B10" s="63"/>
      <c r="C10" s="63"/>
      <c r="D10" s="63"/>
      <c r="E10" s="63"/>
      <c r="F10" s="153" t="s">
        <v>46</v>
      </c>
      <c r="G10" s="153"/>
      <c r="H10" s="153"/>
      <c r="I10" s="153"/>
      <c r="J10" s="150" t="s">
        <v>48</v>
      </c>
      <c r="K10" s="150"/>
      <c r="L10" s="150"/>
      <c r="M10" s="150"/>
    </row>
    <row r="11" spans="1:14" s="16" customFormat="1" ht="43.5" x14ac:dyDescent="0.35">
      <c r="A11" s="38" t="s">
        <v>2</v>
      </c>
      <c r="B11" s="38" t="s">
        <v>43</v>
      </c>
      <c r="C11" s="38" t="s">
        <v>74</v>
      </c>
      <c r="D11" s="38" t="s">
        <v>44</v>
      </c>
      <c r="E11" s="38" t="s">
        <v>45</v>
      </c>
      <c r="F11" s="46" t="s">
        <v>298</v>
      </c>
      <c r="G11" s="47" t="s">
        <v>297</v>
      </c>
      <c r="H11" s="39" t="s">
        <v>39</v>
      </c>
      <c r="I11" s="39" t="s">
        <v>47</v>
      </c>
      <c r="J11" s="46" t="s">
        <v>298</v>
      </c>
      <c r="K11" s="47" t="s">
        <v>297</v>
      </c>
      <c r="L11" s="39" t="s">
        <v>39</v>
      </c>
      <c r="M11" s="39" t="s">
        <v>47</v>
      </c>
    </row>
    <row r="12" spans="1:14" s="16" customFormat="1" x14ac:dyDescent="0.35">
      <c r="A12" s="106" t="s">
        <v>0</v>
      </c>
      <c r="B12" s="106" t="s">
        <v>33</v>
      </c>
      <c r="C12" s="106" t="s">
        <v>238</v>
      </c>
      <c r="D12" s="106" t="s">
        <v>5</v>
      </c>
      <c r="E12" s="106" t="s">
        <v>6</v>
      </c>
      <c r="F12" s="1">
        <v>5</v>
      </c>
      <c r="G12" s="1">
        <v>1</v>
      </c>
      <c r="H12" s="102">
        <f t="shared" ref="H12:H29" si="0">G12-F12</f>
        <v>-4</v>
      </c>
      <c r="I12" s="99">
        <f>H12/F12</f>
        <v>-0.8</v>
      </c>
      <c r="J12" s="59">
        <v>542.5</v>
      </c>
      <c r="K12" s="59">
        <v>1162.5</v>
      </c>
      <c r="L12" s="90">
        <f t="shared" ref="L12:L29" si="1">K12-J12</f>
        <v>620</v>
      </c>
      <c r="M12" s="44">
        <f>L12/J12</f>
        <v>1.1428571428571428</v>
      </c>
    </row>
    <row r="13" spans="1:14" s="16" customFormat="1" x14ac:dyDescent="0.35">
      <c r="A13" s="106" t="s">
        <v>0</v>
      </c>
      <c r="B13" s="106" t="s">
        <v>33</v>
      </c>
      <c r="C13" s="106" t="s">
        <v>238</v>
      </c>
      <c r="D13" s="106" t="s">
        <v>7</v>
      </c>
      <c r="E13" s="106" t="s">
        <v>8</v>
      </c>
      <c r="F13" s="1">
        <v>11</v>
      </c>
      <c r="G13" s="1">
        <v>0</v>
      </c>
      <c r="H13" s="102">
        <f t="shared" si="0"/>
        <v>-11</v>
      </c>
      <c r="I13" s="99">
        <f>H13/F13</f>
        <v>-1</v>
      </c>
      <c r="J13" s="59">
        <v>7043.85</v>
      </c>
      <c r="K13" s="59">
        <v>0</v>
      </c>
      <c r="L13" s="90">
        <f t="shared" si="1"/>
        <v>-7043.85</v>
      </c>
      <c r="M13" s="44">
        <f>L13/J13</f>
        <v>-1</v>
      </c>
      <c r="N13" s="86"/>
    </row>
    <row r="14" spans="1:14" s="16" customFormat="1" x14ac:dyDescent="0.35">
      <c r="A14" s="106" t="s">
        <v>0</v>
      </c>
      <c r="B14" s="106" t="s">
        <v>34</v>
      </c>
      <c r="C14" s="106" t="s">
        <v>239</v>
      </c>
      <c r="D14" s="106" t="s">
        <v>11</v>
      </c>
      <c r="E14" s="106" t="s">
        <v>12</v>
      </c>
      <c r="F14" s="1">
        <v>176</v>
      </c>
      <c r="G14" s="1">
        <v>165</v>
      </c>
      <c r="H14" s="102">
        <f t="shared" si="0"/>
        <v>-11</v>
      </c>
      <c r="I14" s="99">
        <f>H14/F14</f>
        <v>-6.25E-2</v>
      </c>
      <c r="J14" s="59">
        <v>88071</v>
      </c>
      <c r="K14" s="59">
        <v>74043.5</v>
      </c>
      <c r="L14" s="90">
        <f t="shared" si="1"/>
        <v>-14027.5</v>
      </c>
      <c r="M14" s="44">
        <f>L14/J14</f>
        <v>-0.15927490320309751</v>
      </c>
    </row>
    <row r="15" spans="1:14" s="16" customFormat="1" x14ac:dyDescent="0.35">
      <c r="A15" s="106" t="s">
        <v>0</v>
      </c>
      <c r="B15" s="106" t="s">
        <v>35</v>
      </c>
      <c r="C15" s="106" t="s">
        <v>240</v>
      </c>
      <c r="D15" s="106" t="s">
        <v>9</v>
      </c>
      <c r="E15" s="106" t="s">
        <v>10</v>
      </c>
      <c r="F15" s="1">
        <v>1</v>
      </c>
      <c r="G15" s="1">
        <v>1</v>
      </c>
      <c r="H15" s="102">
        <f t="shared" si="0"/>
        <v>0</v>
      </c>
      <c r="I15" s="99">
        <f>H15/F15</f>
        <v>0</v>
      </c>
      <c r="J15" s="59">
        <v>465</v>
      </c>
      <c r="K15" s="59">
        <v>279</v>
      </c>
      <c r="L15" s="90">
        <f t="shared" si="1"/>
        <v>-186</v>
      </c>
      <c r="M15" s="44">
        <f>L15/J15</f>
        <v>-0.4</v>
      </c>
      <c r="N15" s="86"/>
    </row>
    <row r="16" spans="1:14" s="16" customFormat="1" x14ac:dyDescent="0.35">
      <c r="A16" s="106" t="s">
        <v>0</v>
      </c>
      <c r="B16" s="106" t="s">
        <v>309</v>
      </c>
      <c r="C16" s="106" t="s">
        <v>254</v>
      </c>
      <c r="D16" s="106" t="s">
        <v>255</v>
      </c>
      <c r="E16" s="106" t="s">
        <v>256</v>
      </c>
      <c r="F16" s="1">
        <v>0</v>
      </c>
      <c r="G16" s="1">
        <v>5</v>
      </c>
      <c r="H16" s="102">
        <f t="shared" si="0"/>
        <v>5</v>
      </c>
      <c r="I16" s="100" t="s">
        <v>314</v>
      </c>
      <c r="J16" s="59">
        <v>0</v>
      </c>
      <c r="K16" s="59">
        <v>74.349999999999994</v>
      </c>
      <c r="L16" s="90">
        <f t="shared" si="1"/>
        <v>74.349999999999994</v>
      </c>
      <c r="M16" s="93" t="s">
        <v>314</v>
      </c>
    </row>
    <row r="17" spans="1:19" s="16" customFormat="1" x14ac:dyDescent="0.35">
      <c r="A17" s="106" t="s">
        <v>0</v>
      </c>
      <c r="B17" s="106" t="s">
        <v>36</v>
      </c>
      <c r="C17" s="106" t="s">
        <v>241</v>
      </c>
      <c r="D17" s="106" t="s">
        <v>15</v>
      </c>
      <c r="E17" s="106" t="s">
        <v>16</v>
      </c>
      <c r="F17" s="1">
        <v>1138</v>
      </c>
      <c r="G17" s="1">
        <v>625</v>
      </c>
      <c r="H17" s="102">
        <f t="shared" si="0"/>
        <v>-513</v>
      </c>
      <c r="I17" s="99">
        <f>H17/F17</f>
        <v>-0.45079086115992972</v>
      </c>
      <c r="J17" s="59">
        <v>780368.25</v>
      </c>
      <c r="K17" s="59">
        <v>418337.25</v>
      </c>
      <c r="L17" s="90">
        <f t="shared" si="1"/>
        <v>-362031</v>
      </c>
      <c r="M17" s="44">
        <f>L17/J17</f>
        <v>-0.46392328237341796</v>
      </c>
      <c r="N17" s="86"/>
    </row>
    <row r="18" spans="1:19" s="16" customFormat="1" x14ac:dyDescent="0.35">
      <c r="A18" s="106" t="s">
        <v>0</v>
      </c>
      <c r="B18" s="106" t="s">
        <v>36</v>
      </c>
      <c r="C18" s="106" t="s">
        <v>241</v>
      </c>
      <c r="D18" s="106" t="s">
        <v>252</v>
      </c>
      <c r="E18" s="106" t="s">
        <v>253</v>
      </c>
      <c r="F18" s="1">
        <v>20</v>
      </c>
      <c r="G18" s="1">
        <v>10</v>
      </c>
      <c r="H18" s="102">
        <f t="shared" si="0"/>
        <v>-10</v>
      </c>
      <c r="I18" s="99">
        <f>H18/F18</f>
        <v>-0.5</v>
      </c>
      <c r="J18" s="59">
        <v>15513.5</v>
      </c>
      <c r="K18" s="59">
        <v>8416.5</v>
      </c>
      <c r="L18" s="90">
        <f t="shared" si="1"/>
        <v>-7097</v>
      </c>
      <c r="M18" s="44">
        <f>L18/J18</f>
        <v>-0.45747252393076998</v>
      </c>
      <c r="N18" s="86"/>
    </row>
    <row r="19" spans="1:19" s="16" customFormat="1" x14ac:dyDescent="0.35">
      <c r="A19" s="106" t="s">
        <v>0</v>
      </c>
      <c r="B19" s="106" t="s">
        <v>36</v>
      </c>
      <c r="C19" s="106" t="s">
        <v>254</v>
      </c>
      <c r="D19" s="106" t="s">
        <v>255</v>
      </c>
      <c r="E19" s="106" t="s">
        <v>256</v>
      </c>
      <c r="F19" s="1">
        <v>100</v>
      </c>
      <c r="G19" s="1">
        <v>78</v>
      </c>
      <c r="H19" s="102">
        <f t="shared" si="0"/>
        <v>-22</v>
      </c>
      <c r="I19" s="99">
        <f>H19/F19</f>
        <v>-0.22</v>
      </c>
      <c r="J19" s="59">
        <v>1350</v>
      </c>
      <c r="K19" s="59">
        <v>1405.2</v>
      </c>
      <c r="L19" s="90">
        <f t="shared" si="1"/>
        <v>55.200000000000045</v>
      </c>
      <c r="M19" s="44">
        <f>L19/J19</f>
        <v>4.0888888888888926E-2</v>
      </c>
      <c r="N19" s="48"/>
    </row>
    <row r="20" spans="1:19" s="16" customFormat="1" x14ac:dyDescent="0.35">
      <c r="A20" s="106" t="s">
        <v>0</v>
      </c>
      <c r="B20" s="106" t="s">
        <v>37</v>
      </c>
      <c r="C20" s="106" t="s">
        <v>242</v>
      </c>
      <c r="D20" s="106" t="s">
        <v>17</v>
      </c>
      <c r="E20" s="106" t="s">
        <v>18</v>
      </c>
      <c r="F20" s="1">
        <v>7236</v>
      </c>
      <c r="G20" s="1">
        <v>7245</v>
      </c>
      <c r="H20" s="102">
        <f t="shared" si="0"/>
        <v>9</v>
      </c>
      <c r="I20" s="99">
        <f>H20/F20</f>
        <v>1.2437810945273632E-3</v>
      </c>
      <c r="J20" s="59">
        <v>6156412.2000000002</v>
      </c>
      <c r="K20" s="59">
        <v>6524384</v>
      </c>
      <c r="L20" s="90">
        <f t="shared" si="1"/>
        <v>367971.79999999981</v>
      </c>
      <c r="M20" s="44">
        <f>L20/J20</f>
        <v>5.9770494249881415E-2</v>
      </c>
      <c r="N20" s="48"/>
    </row>
    <row r="21" spans="1:19" s="16" customFormat="1" x14ac:dyDescent="0.35">
      <c r="A21" s="106" t="s">
        <v>0</v>
      </c>
      <c r="B21" s="106" t="s">
        <v>37</v>
      </c>
      <c r="C21" s="106" t="s">
        <v>254</v>
      </c>
      <c r="D21" s="106" t="s">
        <v>255</v>
      </c>
      <c r="E21" s="106" t="s">
        <v>256</v>
      </c>
      <c r="F21" s="1">
        <v>617</v>
      </c>
      <c r="G21" s="1">
        <v>1037</v>
      </c>
      <c r="H21" s="102">
        <f t="shared" si="0"/>
        <v>420</v>
      </c>
      <c r="I21" s="99">
        <f>H21/F21</f>
        <v>0.68071312803889794</v>
      </c>
      <c r="J21" s="59">
        <v>8329.5</v>
      </c>
      <c r="K21" s="59">
        <v>19272.400000000001</v>
      </c>
      <c r="L21" s="90">
        <f t="shared" si="1"/>
        <v>10942.900000000001</v>
      </c>
      <c r="M21" s="44">
        <f>L21/J21</f>
        <v>1.3137523260699924</v>
      </c>
      <c r="N21" s="48"/>
    </row>
    <row r="22" spans="1:19" s="16" customFormat="1" x14ac:dyDescent="0.35">
      <c r="A22" s="106" t="s">
        <v>0</v>
      </c>
      <c r="B22" s="106" t="s">
        <v>37</v>
      </c>
      <c r="C22" s="106" t="s">
        <v>242</v>
      </c>
      <c r="D22" s="106" t="s">
        <v>310</v>
      </c>
      <c r="E22" s="106" t="s">
        <v>311</v>
      </c>
      <c r="F22" s="1">
        <v>0</v>
      </c>
      <c r="G22" s="1">
        <v>1</v>
      </c>
      <c r="H22" s="102">
        <f t="shared" si="0"/>
        <v>1</v>
      </c>
      <c r="I22" s="100" t="s">
        <v>314</v>
      </c>
      <c r="J22" s="59">
        <v>0</v>
      </c>
      <c r="K22" s="59">
        <v>155</v>
      </c>
      <c r="L22" s="90">
        <f t="shared" si="1"/>
        <v>155</v>
      </c>
      <c r="M22" s="93" t="s">
        <v>314</v>
      </c>
      <c r="N22" s="86"/>
      <c r="O22" s="55"/>
      <c r="P22" s="55"/>
      <c r="Q22" s="55"/>
      <c r="R22" s="55"/>
      <c r="S22" s="55"/>
    </row>
    <row r="23" spans="1:19" s="48" customFormat="1" ht="17.5" customHeight="1" x14ac:dyDescent="0.35">
      <c r="A23" s="106" t="s">
        <v>0</v>
      </c>
      <c r="B23" s="106" t="s">
        <v>262</v>
      </c>
      <c r="C23" s="106" t="s">
        <v>263</v>
      </c>
      <c r="D23" s="129" t="s">
        <v>313</v>
      </c>
      <c r="E23" s="106" t="s">
        <v>304</v>
      </c>
      <c r="F23" s="1">
        <v>25</v>
      </c>
      <c r="G23" s="1">
        <v>21</v>
      </c>
      <c r="H23" s="102">
        <f t="shared" si="0"/>
        <v>-4</v>
      </c>
      <c r="I23" s="99">
        <f>H23/F23</f>
        <v>-0.16</v>
      </c>
      <c r="J23" s="59">
        <v>1347.5</v>
      </c>
      <c r="K23" s="59">
        <v>1032.5</v>
      </c>
      <c r="L23" s="90">
        <f t="shared" si="1"/>
        <v>-315</v>
      </c>
      <c r="M23" s="44">
        <f>L23/J23</f>
        <v>-0.23376623376623376</v>
      </c>
      <c r="N23" s="86"/>
      <c r="O23" s="55"/>
      <c r="P23" s="55"/>
      <c r="Q23" s="55"/>
      <c r="R23" s="55"/>
      <c r="S23" s="55"/>
    </row>
    <row r="24" spans="1:19" s="48" customFormat="1" x14ac:dyDescent="0.35">
      <c r="A24" s="106" t="s">
        <v>0</v>
      </c>
      <c r="B24" s="106" t="s">
        <v>262</v>
      </c>
      <c r="C24" s="106" t="s">
        <v>263</v>
      </c>
      <c r="D24" s="106" t="s">
        <v>351</v>
      </c>
      <c r="E24" s="106" t="s">
        <v>305</v>
      </c>
      <c r="F24" s="1">
        <v>0</v>
      </c>
      <c r="G24" s="1">
        <v>2388</v>
      </c>
      <c r="H24" s="102">
        <f t="shared" si="0"/>
        <v>2388</v>
      </c>
      <c r="I24" s="100" t="s">
        <v>314</v>
      </c>
      <c r="J24" s="59">
        <v>0</v>
      </c>
      <c r="K24" s="59">
        <v>138575.26</v>
      </c>
      <c r="L24" s="90">
        <f t="shared" si="1"/>
        <v>138575.26</v>
      </c>
      <c r="M24" s="93" t="s">
        <v>314</v>
      </c>
      <c r="N24" s="86"/>
    </row>
    <row r="25" spans="1:19" s="48" customFormat="1" x14ac:dyDescent="0.35">
      <c r="A25" s="106" t="s">
        <v>0</v>
      </c>
      <c r="B25" s="106" t="s">
        <v>262</v>
      </c>
      <c r="C25" s="106" t="s">
        <v>263</v>
      </c>
      <c r="D25" s="106" t="s">
        <v>352</v>
      </c>
      <c r="E25" s="106" t="s">
        <v>306</v>
      </c>
      <c r="F25" s="1">
        <v>0</v>
      </c>
      <c r="G25" s="1">
        <v>2394</v>
      </c>
      <c r="H25" s="102">
        <f t="shared" si="0"/>
        <v>2394</v>
      </c>
      <c r="I25" s="100" t="s">
        <v>314</v>
      </c>
      <c r="J25" s="59">
        <v>0</v>
      </c>
      <c r="K25" s="59">
        <v>116852.5</v>
      </c>
      <c r="L25" s="90">
        <f t="shared" si="1"/>
        <v>116852.5</v>
      </c>
      <c r="M25" s="93" t="s">
        <v>314</v>
      </c>
      <c r="N25" s="86"/>
    </row>
    <row r="26" spans="1:19" s="48" customFormat="1" x14ac:dyDescent="0.35">
      <c r="A26" s="106" t="s">
        <v>0</v>
      </c>
      <c r="B26" s="106" t="s">
        <v>262</v>
      </c>
      <c r="C26" s="106" t="s">
        <v>263</v>
      </c>
      <c r="D26" s="106" t="s">
        <v>353</v>
      </c>
      <c r="E26" s="106" t="s">
        <v>307</v>
      </c>
      <c r="F26" s="1">
        <v>0</v>
      </c>
      <c r="G26" s="1">
        <v>1433</v>
      </c>
      <c r="H26" s="102">
        <f t="shared" si="0"/>
        <v>1433</v>
      </c>
      <c r="I26" s="100" t="s">
        <v>314</v>
      </c>
      <c r="J26" s="59">
        <v>0</v>
      </c>
      <c r="K26" s="59">
        <v>93455.679999999993</v>
      </c>
      <c r="L26" s="90">
        <f t="shared" si="1"/>
        <v>93455.679999999993</v>
      </c>
      <c r="M26" s="93" t="s">
        <v>314</v>
      </c>
      <c r="N26" s="86"/>
    </row>
    <row r="27" spans="1:19" s="48" customFormat="1" x14ac:dyDescent="0.35">
      <c r="A27" s="106" t="s">
        <v>0</v>
      </c>
      <c r="B27" s="106" t="s">
        <v>262</v>
      </c>
      <c r="C27" s="106" t="s">
        <v>263</v>
      </c>
      <c r="D27" s="106" t="s">
        <v>354</v>
      </c>
      <c r="E27" s="106" t="s">
        <v>308</v>
      </c>
      <c r="F27" s="1">
        <v>0</v>
      </c>
      <c r="G27" s="1">
        <v>1437</v>
      </c>
      <c r="H27" s="102">
        <f t="shared" si="0"/>
        <v>1437</v>
      </c>
      <c r="I27" s="100" t="s">
        <v>314</v>
      </c>
      <c r="J27" s="59">
        <v>0</v>
      </c>
      <c r="K27" s="59">
        <v>1107069.75</v>
      </c>
      <c r="L27" s="90">
        <f t="shared" si="1"/>
        <v>1107069.75</v>
      </c>
      <c r="M27" s="93" t="s">
        <v>314</v>
      </c>
      <c r="N27" s="86"/>
    </row>
    <row r="28" spans="1:19" s="48" customFormat="1" x14ac:dyDescent="0.35">
      <c r="A28" s="106" t="s">
        <v>0</v>
      </c>
      <c r="B28" s="106" t="s">
        <v>303</v>
      </c>
      <c r="C28" s="106" t="s">
        <v>254</v>
      </c>
      <c r="D28" s="106" t="s">
        <v>255</v>
      </c>
      <c r="E28" s="106" t="s">
        <v>256</v>
      </c>
      <c r="F28" s="1">
        <v>0</v>
      </c>
      <c r="G28" s="1">
        <v>1</v>
      </c>
      <c r="H28" s="102">
        <f t="shared" si="0"/>
        <v>1</v>
      </c>
      <c r="I28" s="100" t="s">
        <v>314</v>
      </c>
      <c r="J28" s="59">
        <v>0</v>
      </c>
      <c r="K28" s="59">
        <v>13.5</v>
      </c>
      <c r="L28" s="90">
        <f t="shared" si="1"/>
        <v>13.5</v>
      </c>
      <c r="M28" s="93" t="s">
        <v>314</v>
      </c>
      <c r="N28" s="95" t="s">
        <v>315</v>
      </c>
    </row>
    <row r="29" spans="1:19" s="128" customFormat="1" ht="15" thickBot="1" x14ac:dyDescent="0.4">
      <c r="A29" s="107" t="s">
        <v>0</v>
      </c>
      <c r="B29" s="107" t="s">
        <v>38</v>
      </c>
      <c r="C29" s="107" t="s">
        <v>312</v>
      </c>
      <c r="D29" s="107" t="s">
        <v>13</v>
      </c>
      <c r="E29" s="107" t="s">
        <v>14</v>
      </c>
      <c r="F29" s="8">
        <v>8</v>
      </c>
      <c r="G29" s="8">
        <v>0</v>
      </c>
      <c r="H29" s="103">
        <f t="shared" si="0"/>
        <v>-8</v>
      </c>
      <c r="I29" s="101">
        <f>H29/F29</f>
        <v>-1</v>
      </c>
      <c r="J29" s="92">
        <v>2170.85</v>
      </c>
      <c r="K29" s="92">
        <v>0</v>
      </c>
      <c r="L29" s="91">
        <f t="shared" si="1"/>
        <v>-2170.85</v>
      </c>
      <c r="M29" s="45">
        <f>L29/J29</f>
        <v>-1</v>
      </c>
      <c r="N29" s="127"/>
    </row>
    <row r="30" spans="1:19" s="48" customFormat="1" ht="15" thickTop="1" x14ac:dyDescent="0.35">
      <c r="A30" s="130" t="s">
        <v>49</v>
      </c>
      <c r="B30" s="78"/>
      <c r="C30" s="55"/>
      <c r="D30" s="94"/>
      <c r="E30" s="73"/>
      <c r="F30" s="102">
        <v>8604</v>
      </c>
      <c r="G30" s="102">
        <v>8903</v>
      </c>
      <c r="H30" s="102">
        <f t="shared" ref="H30" si="2">G30-F30</f>
        <v>299</v>
      </c>
      <c r="I30" s="99">
        <f>H30/F30</f>
        <v>3.475127847512785E-2</v>
      </c>
      <c r="J30" s="59">
        <v>7061614.1500000004</v>
      </c>
      <c r="K30" s="59">
        <v>8504528.8900000006</v>
      </c>
      <c r="L30" s="125">
        <f t="shared" ref="L30" si="3">K30-J30</f>
        <v>1442914.7400000002</v>
      </c>
      <c r="M30" s="126">
        <f>L30/J30</f>
        <v>0.20433214125696744</v>
      </c>
      <c r="N30" s="86"/>
    </row>
    <row r="31" spans="1:19" s="48" customFormat="1" x14ac:dyDescent="0.35">
      <c r="A31" s="75"/>
      <c r="B31" s="78"/>
      <c r="C31" s="55"/>
      <c r="D31" s="94"/>
      <c r="E31" s="73"/>
      <c r="F31" s="74"/>
      <c r="G31" s="55"/>
      <c r="H31" s="74"/>
      <c r="I31" s="99"/>
      <c r="J31" s="59"/>
      <c r="K31" s="59"/>
      <c r="L31" s="125"/>
      <c r="M31" s="126"/>
      <c r="N31" s="86"/>
    </row>
  </sheetData>
  <sortState xmlns:xlrd2="http://schemas.microsoft.com/office/spreadsheetml/2017/richdata2" ref="A12:N29">
    <sortCondition ref="B12:B29"/>
  </sortState>
  <mergeCells count="2">
    <mergeCell ref="F10:I10"/>
    <mergeCell ref="J10:M10"/>
  </mergeCell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2:S30"/>
  <sheetViews>
    <sheetView topLeftCell="B7" workbookViewId="0">
      <selection activeCell="E20" sqref="E20"/>
    </sheetView>
  </sheetViews>
  <sheetFormatPr defaultRowHeight="14.5" x14ac:dyDescent="0.35"/>
  <cols>
    <col min="1" max="1" width="11.81640625" customWidth="1"/>
    <col min="3" max="3" width="17" customWidth="1"/>
    <col min="5" max="5" width="35.36328125" customWidth="1"/>
    <col min="9" max="12" width="10.54296875" customWidth="1"/>
    <col min="13" max="13" width="13.1796875" customWidth="1"/>
    <col min="14" max="14" width="12.453125" customWidth="1"/>
    <col min="15" max="15" width="11.81640625" customWidth="1"/>
    <col min="16" max="16" width="10.54296875" customWidth="1"/>
  </cols>
  <sheetData>
    <row r="2" spans="1:16" x14ac:dyDescent="0.35">
      <c r="A2" s="4" t="s">
        <v>257</v>
      </c>
    </row>
    <row r="3" spans="1:16" x14ac:dyDescent="0.35">
      <c r="A3" t="s">
        <v>295</v>
      </c>
    </row>
    <row r="4" spans="1:16" x14ac:dyDescent="0.35">
      <c r="A4" t="s">
        <v>357</v>
      </c>
    </row>
    <row r="5" spans="1:16" x14ac:dyDescent="0.35">
      <c r="A5" t="s">
        <v>293</v>
      </c>
    </row>
    <row r="6" spans="1:16" x14ac:dyDescent="0.35">
      <c r="A6" t="s">
        <v>355</v>
      </c>
    </row>
    <row r="7" spans="1:16" x14ac:dyDescent="0.35">
      <c r="A7" s="4" t="s">
        <v>350</v>
      </c>
      <c r="B7" s="4"/>
    </row>
    <row r="8" spans="1:16" x14ac:dyDescent="0.35">
      <c r="A8" t="s">
        <v>358</v>
      </c>
    </row>
    <row r="10" spans="1:16" ht="28.5" customHeight="1" x14ac:dyDescent="0.35">
      <c r="A10" s="65" t="s">
        <v>73</v>
      </c>
      <c r="B10" s="61"/>
      <c r="C10" s="61"/>
      <c r="D10" s="61"/>
      <c r="E10" s="61"/>
      <c r="F10" s="61"/>
      <c r="G10" s="61"/>
      <c r="H10" s="61"/>
      <c r="I10" s="150" t="s">
        <v>46</v>
      </c>
      <c r="J10" s="150"/>
      <c r="K10" s="150"/>
      <c r="L10" s="150"/>
      <c r="M10" s="153" t="s">
        <v>48</v>
      </c>
      <c r="N10" s="153"/>
      <c r="O10" s="153"/>
      <c r="P10" s="153"/>
    </row>
    <row r="11" spans="1:16" ht="58" x14ac:dyDescent="0.35">
      <c r="A11" s="68" t="s">
        <v>2</v>
      </c>
      <c r="B11" s="68" t="s">
        <v>43</v>
      </c>
      <c r="C11" s="68" t="s">
        <v>74</v>
      </c>
      <c r="D11" s="68" t="s">
        <v>44</v>
      </c>
      <c r="E11" s="68" t="s">
        <v>45</v>
      </c>
      <c r="F11" s="68" t="s">
        <v>70</v>
      </c>
      <c r="G11" s="68" t="s">
        <v>71</v>
      </c>
      <c r="H11" s="68" t="s">
        <v>72</v>
      </c>
      <c r="I11" s="46" t="s">
        <v>298</v>
      </c>
      <c r="J11" s="47" t="s">
        <v>297</v>
      </c>
      <c r="K11" s="69" t="s">
        <v>39</v>
      </c>
      <c r="L11" s="69" t="s">
        <v>47</v>
      </c>
      <c r="M11" s="46" t="s">
        <v>298</v>
      </c>
      <c r="N11" s="47" t="s">
        <v>297</v>
      </c>
      <c r="O11" s="69" t="s">
        <v>39</v>
      </c>
      <c r="P11" s="69" t="s">
        <v>47</v>
      </c>
    </row>
    <row r="12" spans="1:16" s="23" customFormat="1" x14ac:dyDescent="0.35">
      <c r="A12" s="57" t="s">
        <v>0</v>
      </c>
      <c r="B12" s="57" t="s">
        <v>50</v>
      </c>
      <c r="C12" s="57" t="s">
        <v>26</v>
      </c>
      <c r="D12" s="75" t="s">
        <v>25</v>
      </c>
      <c r="E12" s="78" t="s">
        <v>26</v>
      </c>
      <c r="F12" s="94" t="s">
        <v>51</v>
      </c>
      <c r="G12" s="94" t="s">
        <v>52</v>
      </c>
      <c r="H12" s="94" t="s">
        <v>53</v>
      </c>
      <c r="I12" s="102">
        <v>726</v>
      </c>
      <c r="J12" s="102">
        <v>746</v>
      </c>
      <c r="K12" s="102">
        <f t="shared" ref="K12" si="0">J12-I12</f>
        <v>20</v>
      </c>
      <c r="L12" s="99">
        <f>K12/I12</f>
        <v>2.7548209366391185E-2</v>
      </c>
      <c r="M12" s="59">
        <v>1044293</v>
      </c>
      <c r="N12" s="59">
        <v>1122257</v>
      </c>
      <c r="O12" s="90">
        <f t="shared" ref="O12" si="1">N12-M12</f>
        <v>77964</v>
      </c>
      <c r="P12" s="44">
        <f>O12/M12</f>
        <v>7.4657208273923123E-2</v>
      </c>
    </row>
    <row r="13" spans="1:16" s="23" customFormat="1" x14ac:dyDescent="0.35">
      <c r="A13" s="57" t="s">
        <v>0</v>
      </c>
      <c r="B13" s="57" t="s">
        <v>54</v>
      </c>
      <c r="C13" s="57" t="s">
        <v>28</v>
      </c>
      <c r="D13" s="77" t="s">
        <v>27</v>
      </c>
      <c r="E13" s="79" t="s">
        <v>28</v>
      </c>
      <c r="F13" s="94" t="s">
        <v>51</v>
      </c>
      <c r="G13" s="94" t="s">
        <v>52</v>
      </c>
      <c r="H13" s="94" t="s">
        <v>53</v>
      </c>
      <c r="I13" s="102">
        <v>19</v>
      </c>
      <c r="J13" s="102">
        <v>17</v>
      </c>
      <c r="K13" s="102">
        <f t="shared" ref="K13:K26" si="2">J13-I13</f>
        <v>-2</v>
      </c>
      <c r="L13" s="99">
        <f t="shared" ref="L13:L26" si="3">K13/I13</f>
        <v>-0.10526315789473684</v>
      </c>
      <c r="M13" s="59">
        <v>12495</v>
      </c>
      <c r="N13" s="59">
        <v>14277</v>
      </c>
      <c r="O13" s="90">
        <f t="shared" ref="O13:O26" si="4">N13-M13</f>
        <v>1782</v>
      </c>
      <c r="P13" s="44">
        <f t="shared" ref="P13:P26" si="5">O13/M13</f>
        <v>0.1426170468187275</v>
      </c>
    </row>
    <row r="14" spans="1:16" s="23" customFormat="1" x14ac:dyDescent="0.35">
      <c r="A14" s="57" t="s">
        <v>0</v>
      </c>
      <c r="B14" s="57" t="s">
        <v>55</v>
      </c>
      <c r="C14" s="57" t="s">
        <v>31</v>
      </c>
      <c r="D14" s="75" t="s">
        <v>30</v>
      </c>
      <c r="E14" s="78" t="s">
        <v>31</v>
      </c>
      <c r="F14" s="94" t="s">
        <v>51</v>
      </c>
      <c r="G14" s="94" t="s">
        <v>52</v>
      </c>
      <c r="H14" s="94" t="s">
        <v>53</v>
      </c>
      <c r="I14" s="102">
        <v>335</v>
      </c>
      <c r="J14" s="102">
        <v>456</v>
      </c>
      <c r="K14" s="102">
        <f t="shared" si="2"/>
        <v>121</v>
      </c>
      <c r="L14" s="99">
        <f t="shared" si="3"/>
        <v>0.36119402985074628</v>
      </c>
      <c r="M14" s="59">
        <v>158250</v>
      </c>
      <c r="N14" s="132">
        <v>316416.67</v>
      </c>
      <c r="O14" s="90">
        <f t="shared" si="4"/>
        <v>158166.66999999998</v>
      </c>
      <c r="P14" s="44">
        <f t="shared" si="5"/>
        <v>0.99947342812006312</v>
      </c>
    </row>
    <row r="15" spans="1:16" s="23" customFormat="1" x14ac:dyDescent="0.35">
      <c r="A15" s="57" t="s">
        <v>0</v>
      </c>
      <c r="B15" s="57" t="s">
        <v>65</v>
      </c>
      <c r="C15" s="57" t="s">
        <v>32</v>
      </c>
      <c r="D15" s="75" t="s">
        <v>316</v>
      </c>
      <c r="E15" s="78" t="s">
        <v>317</v>
      </c>
      <c r="F15" s="94" t="s">
        <v>51</v>
      </c>
      <c r="G15" s="94" t="s">
        <v>52</v>
      </c>
      <c r="H15" s="94" t="s">
        <v>53</v>
      </c>
      <c r="I15" s="102">
        <v>0</v>
      </c>
      <c r="J15" s="102">
        <v>9</v>
      </c>
      <c r="K15" s="102">
        <f t="shared" si="2"/>
        <v>9</v>
      </c>
      <c r="L15" s="100" t="s">
        <v>314</v>
      </c>
      <c r="M15" s="59">
        <v>0</v>
      </c>
      <c r="N15" s="59">
        <v>11300</v>
      </c>
      <c r="O15" s="90">
        <f t="shared" si="4"/>
        <v>11300</v>
      </c>
      <c r="P15" s="93" t="s">
        <v>314</v>
      </c>
    </row>
    <row r="16" spans="1:16" s="23" customFormat="1" x14ac:dyDescent="0.35">
      <c r="A16" s="57" t="s">
        <v>0</v>
      </c>
      <c r="B16" s="57" t="s">
        <v>56</v>
      </c>
      <c r="C16" s="57" t="s">
        <v>29</v>
      </c>
      <c r="D16" s="75" t="s">
        <v>349</v>
      </c>
      <c r="E16" s="79" t="s">
        <v>356</v>
      </c>
      <c r="F16" s="94" t="s">
        <v>51</v>
      </c>
      <c r="G16" s="94" t="s">
        <v>52</v>
      </c>
      <c r="H16" s="94" t="s">
        <v>57</v>
      </c>
      <c r="I16" s="102">
        <v>0</v>
      </c>
      <c r="J16" s="102">
        <v>9</v>
      </c>
      <c r="K16" s="102">
        <f t="shared" si="2"/>
        <v>9</v>
      </c>
      <c r="L16" s="100" t="s">
        <v>314</v>
      </c>
      <c r="M16" s="59">
        <v>0</v>
      </c>
      <c r="N16" s="59">
        <v>36669</v>
      </c>
      <c r="O16" s="90">
        <f t="shared" si="4"/>
        <v>36669</v>
      </c>
      <c r="P16" s="93" t="s">
        <v>314</v>
      </c>
    </row>
    <row r="17" spans="1:19" s="23" customFormat="1" x14ac:dyDescent="0.35">
      <c r="A17" s="57" t="s">
        <v>0</v>
      </c>
      <c r="B17" s="57" t="s">
        <v>264</v>
      </c>
      <c r="C17" s="57" t="s">
        <v>265</v>
      </c>
      <c r="D17" s="75" t="s">
        <v>258</v>
      </c>
      <c r="E17" s="78" t="s">
        <v>260</v>
      </c>
      <c r="F17" s="94" t="s">
        <v>51</v>
      </c>
      <c r="G17" s="94" t="s">
        <v>52</v>
      </c>
      <c r="H17" s="94" t="s">
        <v>53</v>
      </c>
      <c r="I17" s="102">
        <v>654</v>
      </c>
      <c r="J17" s="102">
        <v>559</v>
      </c>
      <c r="K17" s="102">
        <f t="shared" si="2"/>
        <v>-95</v>
      </c>
      <c r="L17" s="99">
        <f t="shared" si="3"/>
        <v>-0.14525993883792049</v>
      </c>
      <c r="M17" s="59">
        <v>1438360</v>
      </c>
      <c r="N17" s="59">
        <v>1329720</v>
      </c>
      <c r="O17" s="90">
        <f t="shared" si="4"/>
        <v>-108640</v>
      </c>
      <c r="P17" s="44">
        <f t="shared" si="5"/>
        <v>-7.5530465252092657E-2</v>
      </c>
    </row>
    <row r="18" spans="1:19" s="23" customFormat="1" x14ac:dyDescent="0.35">
      <c r="A18" s="57" t="s">
        <v>0</v>
      </c>
      <c r="B18" s="57" t="s">
        <v>58</v>
      </c>
      <c r="C18" s="57" t="s">
        <v>59</v>
      </c>
      <c r="D18" s="75" t="s">
        <v>21</v>
      </c>
      <c r="E18" s="78" t="s">
        <v>22</v>
      </c>
      <c r="F18" s="94" t="s">
        <v>51</v>
      </c>
      <c r="G18" s="131" t="s">
        <v>60</v>
      </c>
      <c r="H18" s="94" t="s">
        <v>53</v>
      </c>
      <c r="I18" s="102">
        <v>3508</v>
      </c>
      <c r="J18" s="102">
        <v>3764</v>
      </c>
      <c r="K18" s="102">
        <f t="shared" si="2"/>
        <v>256</v>
      </c>
      <c r="L18" s="99">
        <f t="shared" si="3"/>
        <v>7.2976054732041051E-2</v>
      </c>
      <c r="M18" s="59">
        <v>13142420</v>
      </c>
      <c r="N18" s="59">
        <v>14368932</v>
      </c>
      <c r="O18" s="90">
        <f t="shared" si="4"/>
        <v>1226512</v>
      </c>
      <c r="P18" s="44">
        <f t="shared" si="5"/>
        <v>9.3324669277043346E-2</v>
      </c>
    </row>
    <row r="19" spans="1:19" s="23" customFormat="1" x14ac:dyDescent="0.35">
      <c r="A19" s="57" t="s">
        <v>0</v>
      </c>
      <c r="B19" s="57" t="s">
        <v>61</v>
      </c>
      <c r="C19" s="57" t="s">
        <v>62</v>
      </c>
      <c r="D19" s="75" t="s">
        <v>23</v>
      </c>
      <c r="E19" s="78" t="s">
        <v>24</v>
      </c>
      <c r="F19" s="94" t="s">
        <v>51</v>
      </c>
      <c r="G19" s="94" t="s">
        <v>60</v>
      </c>
      <c r="H19" s="94" t="s">
        <v>53</v>
      </c>
      <c r="I19" s="102">
        <v>793</v>
      </c>
      <c r="J19" s="102">
        <v>724</v>
      </c>
      <c r="K19" s="102">
        <f t="shared" si="2"/>
        <v>-69</v>
      </c>
      <c r="L19" s="99">
        <f t="shared" si="3"/>
        <v>-8.7011349306431271E-2</v>
      </c>
      <c r="M19" s="59">
        <v>404666</v>
      </c>
      <c r="N19" s="59">
        <v>462012</v>
      </c>
      <c r="O19" s="90">
        <f t="shared" si="4"/>
        <v>57346</v>
      </c>
      <c r="P19" s="44">
        <f t="shared" si="5"/>
        <v>0.14171193033266941</v>
      </c>
      <c r="R19"/>
      <c r="S19"/>
    </row>
    <row r="20" spans="1:19" s="23" customFormat="1" x14ac:dyDescent="0.35">
      <c r="A20" s="57" t="s">
        <v>0</v>
      </c>
      <c r="B20" s="57" t="s">
        <v>66</v>
      </c>
      <c r="C20" s="57" t="s">
        <v>320</v>
      </c>
      <c r="D20" s="57" t="s">
        <v>285</v>
      </c>
      <c r="E20" s="80" t="s">
        <v>286</v>
      </c>
      <c r="F20" s="94" t="s">
        <v>51</v>
      </c>
      <c r="G20" s="94" t="s">
        <v>194</v>
      </c>
      <c r="H20" s="94" t="s">
        <v>57</v>
      </c>
      <c r="I20" s="102">
        <v>161</v>
      </c>
      <c r="J20" s="102">
        <v>0</v>
      </c>
      <c r="K20" s="102">
        <f t="shared" si="2"/>
        <v>-161</v>
      </c>
      <c r="L20" s="99">
        <f t="shared" si="3"/>
        <v>-1</v>
      </c>
      <c r="M20" s="59">
        <v>52725.56</v>
      </c>
      <c r="N20" s="59">
        <v>0</v>
      </c>
      <c r="O20" s="90">
        <f t="shared" si="4"/>
        <v>-52725.56</v>
      </c>
      <c r="P20" s="44">
        <f t="shared" si="5"/>
        <v>-1</v>
      </c>
      <c r="R20"/>
      <c r="S20"/>
    </row>
    <row r="21" spans="1:19" s="23" customFormat="1" x14ac:dyDescent="0.35">
      <c r="A21" s="57" t="s">
        <v>0</v>
      </c>
      <c r="B21" s="57" t="s">
        <v>63</v>
      </c>
      <c r="C21" s="57" t="s">
        <v>64</v>
      </c>
      <c r="D21" s="57" t="s">
        <v>243</v>
      </c>
      <c r="E21" s="80" t="s">
        <v>244</v>
      </c>
      <c r="F21" s="94" t="s">
        <v>51</v>
      </c>
      <c r="G21" s="94" t="s">
        <v>52</v>
      </c>
      <c r="H21" s="94" t="s">
        <v>53</v>
      </c>
      <c r="I21" s="102">
        <v>20</v>
      </c>
      <c r="J21" s="102">
        <v>22</v>
      </c>
      <c r="K21" s="102">
        <f t="shared" si="2"/>
        <v>2</v>
      </c>
      <c r="L21" s="99">
        <f t="shared" si="3"/>
        <v>0.1</v>
      </c>
      <c r="M21" s="59">
        <v>13212</v>
      </c>
      <c r="N21" s="59">
        <v>24473.8</v>
      </c>
      <c r="O21" s="90">
        <f t="shared" si="4"/>
        <v>11261.8</v>
      </c>
      <c r="P21" s="44">
        <f t="shared" si="5"/>
        <v>0.85239176506206471</v>
      </c>
      <c r="R21"/>
      <c r="S21"/>
    </row>
    <row r="22" spans="1:19" s="23" customFormat="1" x14ac:dyDescent="0.35">
      <c r="A22" s="57" t="s">
        <v>0</v>
      </c>
      <c r="B22" s="57" t="s">
        <v>63</v>
      </c>
      <c r="C22" s="57" t="s">
        <v>64</v>
      </c>
      <c r="D22" s="75" t="s">
        <v>245</v>
      </c>
      <c r="E22" s="75" t="s">
        <v>246</v>
      </c>
      <c r="F22" s="94" t="s">
        <v>51</v>
      </c>
      <c r="G22" s="94" t="s">
        <v>68</v>
      </c>
      <c r="H22" s="94" t="s">
        <v>53</v>
      </c>
      <c r="I22" s="102">
        <v>14</v>
      </c>
      <c r="J22" s="102">
        <v>20</v>
      </c>
      <c r="K22" s="102">
        <f t="shared" si="2"/>
        <v>6</v>
      </c>
      <c r="L22" s="99">
        <f t="shared" si="3"/>
        <v>0.42857142857142855</v>
      </c>
      <c r="M22" s="59">
        <v>25587.5</v>
      </c>
      <c r="N22" s="132">
        <v>57524.1</v>
      </c>
      <c r="O22" s="90">
        <f t="shared" si="4"/>
        <v>31936.6</v>
      </c>
      <c r="P22" s="44">
        <f t="shared" si="5"/>
        <v>1.2481328773815339</v>
      </c>
      <c r="R22"/>
      <c r="S22"/>
    </row>
    <row r="23" spans="1:19" s="23" customFormat="1" x14ac:dyDescent="0.35">
      <c r="A23" s="57" t="s">
        <v>0</v>
      </c>
      <c r="B23" s="57" t="s">
        <v>63</v>
      </c>
      <c r="C23" s="57" t="s">
        <v>64</v>
      </c>
      <c r="D23" s="75" t="s">
        <v>318</v>
      </c>
      <c r="E23" s="78" t="s">
        <v>319</v>
      </c>
      <c r="F23" s="94" t="s">
        <v>51</v>
      </c>
      <c r="G23" s="94" t="s">
        <v>60</v>
      </c>
      <c r="H23" s="94" t="s">
        <v>53</v>
      </c>
      <c r="I23" s="102">
        <v>0</v>
      </c>
      <c r="J23" s="102">
        <v>2703</v>
      </c>
      <c r="K23" s="102">
        <f t="shared" si="2"/>
        <v>2703</v>
      </c>
      <c r="L23" s="100" t="s">
        <v>314</v>
      </c>
      <c r="M23" s="59">
        <v>0</v>
      </c>
      <c r="N23" s="59">
        <v>1857562</v>
      </c>
      <c r="O23" s="90">
        <f t="shared" si="4"/>
        <v>1857562</v>
      </c>
      <c r="P23" s="100" t="s">
        <v>314</v>
      </c>
    </row>
    <row r="24" spans="1:19" s="23" customFormat="1" x14ac:dyDescent="0.35">
      <c r="A24" s="57" t="s">
        <v>0</v>
      </c>
      <c r="B24" s="57" t="s">
        <v>63</v>
      </c>
      <c r="C24" s="57" t="s">
        <v>64</v>
      </c>
      <c r="D24" s="77" t="s">
        <v>19</v>
      </c>
      <c r="E24" s="79" t="s">
        <v>20</v>
      </c>
      <c r="F24" s="94" t="s">
        <v>51</v>
      </c>
      <c r="G24" s="94" t="s">
        <v>60</v>
      </c>
      <c r="H24" s="94" t="s">
        <v>53</v>
      </c>
      <c r="I24" s="102">
        <v>11</v>
      </c>
      <c r="J24" s="102">
        <v>15</v>
      </c>
      <c r="K24" s="102">
        <f t="shared" si="2"/>
        <v>4</v>
      </c>
      <c r="L24" s="99">
        <f t="shared" si="3"/>
        <v>0.36363636363636365</v>
      </c>
      <c r="M24" s="59">
        <v>26604.29</v>
      </c>
      <c r="N24" s="59">
        <v>19702.64</v>
      </c>
      <c r="O24" s="90">
        <f t="shared" si="4"/>
        <v>-6901.6500000000015</v>
      </c>
      <c r="P24" s="44">
        <f t="shared" si="5"/>
        <v>-0.25941868773795507</v>
      </c>
    </row>
    <row r="25" spans="1:19" x14ac:dyDescent="0.35">
      <c r="A25" s="57" t="s">
        <v>0</v>
      </c>
      <c r="B25" s="57" t="s">
        <v>266</v>
      </c>
      <c r="C25" s="57" t="s">
        <v>321</v>
      </c>
      <c r="D25" s="77" t="s">
        <v>287</v>
      </c>
      <c r="E25" s="79" t="s">
        <v>288</v>
      </c>
      <c r="F25" s="94" t="s">
        <v>51</v>
      </c>
      <c r="G25" s="94" t="s">
        <v>52</v>
      </c>
      <c r="H25" s="94" t="s">
        <v>57</v>
      </c>
      <c r="I25" s="102">
        <v>250</v>
      </c>
      <c r="J25" s="102">
        <v>2199</v>
      </c>
      <c r="K25" s="102">
        <f t="shared" si="2"/>
        <v>1949</v>
      </c>
      <c r="L25" s="99">
        <f t="shared" si="3"/>
        <v>7.7960000000000003</v>
      </c>
      <c r="M25" s="59">
        <v>39661.19</v>
      </c>
      <c r="N25" s="59">
        <v>783279.33</v>
      </c>
      <c r="O25" s="90">
        <f t="shared" si="4"/>
        <v>743618.1399999999</v>
      </c>
      <c r="P25" s="44">
        <f t="shared" si="5"/>
        <v>18.749264457269181</v>
      </c>
    </row>
    <row r="26" spans="1:19" ht="15" thickBot="1" x14ac:dyDescent="0.4">
      <c r="A26" s="87" t="s">
        <v>0</v>
      </c>
      <c r="B26" s="88" t="s">
        <v>266</v>
      </c>
      <c r="C26" s="88" t="s">
        <v>321</v>
      </c>
      <c r="D26" s="133" t="s">
        <v>259</v>
      </c>
      <c r="E26" s="134" t="s">
        <v>261</v>
      </c>
      <c r="F26" s="97" t="s">
        <v>51</v>
      </c>
      <c r="G26" s="97" t="s">
        <v>52</v>
      </c>
      <c r="H26" s="97" t="s">
        <v>57</v>
      </c>
      <c r="I26" s="103">
        <v>200</v>
      </c>
      <c r="J26" s="103">
        <v>361</v>
      </c>
      <c r="K26" s="103">
        <f t="shared" si="2"/>
        <v>161</v>
      </c>
      <c r="L26" s="101">
        <f t="shared" si="3"/>
        <v>0.80500000000000005</v>
      </c>
      <c r="M26" s="108">
        <v>256003.5</v>
      </c>
      <c r="N26" s="108">
        <v>499040.45</v>
      </c>
      <c r="O26" s="91">
        <f t="shared" si="4"/>
        <v>243036.95</v>
      </c>
      <c r="P26" s="45">
        <f t="shared" si="5"/>
        <v>0.9493501065415122</v>
      </c>
      <c r="Q26" s="42"/>
    </row>
    <row r="27" spans="1:19" ht="15" thickTop="1" x14ac:dyDescent="0.35">
      <c r="A27" s="57"/>
      <c r="B27" s="76"/>
      <c r="C27" s="76"/>
      <c r="D27" s="76"/>
      <c r="E27" s="78"/>
      <c r="F27" s="55"/>
      <c r="G27" s="94"/>
      <c r="H27" s="73"/>
      <c r="I27" s="102">
        <v>3913</v>
      </c>
      <c r="J27" s="102">
        <v>5300</v>
      </c>
      <c r="K27" s="102">
        <f t="shared" ref="K27" si="6">J27-I27</f>
        <v>1387</v>
      </c>
      <c r="L27" s="99">
        <f t="shared" ref="L27" si="7">K27/I27</f>
        <v>0.35445949399437771</v>
      </c>
      <c r="M27" s="59">
        <f>SUM(M12:M26)</f>
        <v>16614278.039999999</v>
      </c>
      <c r="N27" s="59">
        <f>SUM(N12:N26)</f>
        <v>20903165.990000002</v>
      </c>
      <c r="O27" s="90">
        <f t="shared" ref="O27" si="8">N27-M27</f>
        <v>4288887.950000003</v>
      </c>
      <c r="P27" s="44">
        <f t="shared" ref="P27" si="9">O27/M27</f>
        <v>0.25814470780338544</v>
      </c>
      <c r="Q27" s="42"/>
    </row>
    <row r="29" spans="1:19" x14ac:dyDescent="0.35">
      <c r="I29" s="67"/>
      <c r="J29" s="67"/>
      <c r="K29" s="67"/>
      <c r="L29" s="67"/>
      <c r="M29" s="67"/>
      <c r="N29" s="104"/>
    </row>
    <row r="30" spans="1:19" x14ac:dyDescent="0.35">
      <c r="M30" s="67"/>
      <c r="N30" s="104"/>
    </row>
  </sheetData>
  <mergeCells count="2">
    <mergeCell ref="I10:L10"/>
    <mergeCell ref="M10:P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2:R104"/>
  <sheetViews>
    <sheetView topLeftCell="D1" workbookViewId="0">
      <selection activeCell="H16" sqref="H16"/>
    </sheetView>
  </sheetViews>
  <sheetFormatPr defaultColWidth="15.90625" defaultRowHeight="14.5" x14ac:dyDescent="0.35"/>
  <cols>
    <col min="1" max="1" width="15.90625" style="55"/>
    <col min="2" max="2" width="7.6328125" style="55" customWidth="1"/>
    <col min="3" max="3" width="15.90625" style="55"/>
    <col min="4" max="4" width="11.26953125" style="54" customWidth="1"/>
    <col min="5" max="5" width="15.90625" style="85"/>
    <col min="6" max="7" width="12.26953125" style="55" customWidth="1"/>
    <col min="8" max="8" width="12.453125" style="55" customWidth="1"/>
    <col min="9" max="16384" width="15.90625" style="55"/>
  </cols>
  <sheetData>
    <row r="2" spans="1:18" customFormat="1" x14ac:dyDescent="0.35">
      <c r="A2" s="4" t="s">
        <v>257</v>
      </c>
    </row>
    <row r="3" spans="1:18" customFormat="1" x14ac:dyDescent="0.35">
      <c r="A3" t="s">
        <v>295</v>
      </c>
    </row>
    <row r="4" spans="1:18" customFormat="1" x14ac:dyDescent="0.35">
      <c r="A4" t="s">
        <v>357</v>
      </c>
    </row>
    <row r="5" spans="1:18" customFormat="1" x14ac:dyDescent="0.35">
      <c r="A5" t="s">
        <v>293</v>
      </c>
    </row>
    <row r="6" spans="1:18" customFormat="1" x14ac:dyDescent="0.35">
      <c r="A6" t="s">
        <v>355</v>
      </c>
    </row>
    <row r="7" spans="1:18" customFormat="1" x14ac:dyDescent="0.35">
      <c r="A7" s="4" t="s">
        <v>350</v>
      </c>
      <c r="B7" s="4"/>
    </row>
    <row r="8" spans="1:18" customFormat="1" x14ac:dyDescent="0.35">
      <c r="A8" s="4"/>
      <c r="B8" s="4"/>
    </row>
    <row r="9" spans="1:18" x14ac:dyDescent="0.35">
      <c r="A9" s="65" t="s">
        <v>75</v>
      </c>
      <c r="B9" s="61"/>
      <c r="C9" s="61"/>
      <c r="D9" s="61"/>
      <c r="E9" s="61"/>
      <c r="F9" s="61"/>
      <c r="G9" s="61"/>
      <c r="H9" s="61"/>
      <c r="I9" s="150" t="s">
        <v>46</v>
      </c>
      <c r="J9" s="150"/>
      <c r="K9" s="150"/>
      <c r="L9" s="150"/>
      <c r="M9" s="153" t="s">
        <v>48</v>
      </c>
      <c r="N9" s="153"/>
      <c r="O9" s="153"/>
      <c r="P9" s="153"/>
      <c r="Q9"/>
      <c r="R9" s="67"/>
    </row>
    <row r="10" spans="1:18" s="111" customFormat="1" ht="58" x14ac:dyDescent="0.35">
      <c r="A10" s="38" t="s">
        <v>2</v>
      </c>
      <c r="B10" s="38" t="s">
        <v>43</v>
      </c>
      <c r="C10" s="38" t="s">
        <v>74</v>
      </c>
      <c r="D10" s="38" t="s">
        <v>44</v>
      </c>
      <c r="E10" s="38" t="s">
        <v>45</v>
      </c>
      <c r="F10" s="38" t="s">
        <v>70</v>
      </c>
      <c r="G10" s="38" t="s">
        <v>71</v>
      </c>
      <c r="H10" s="38" t="s">
        <v>72</v>
      </c>
      <c r="I10" s="39" t="s">
        <v>298</v>
      </c>
      <c r="J10" s="109" t="s">
        <v>297</v>
      </c>
      <c r="K10" s="43" t="s">
        <v>39</v>
      </c>
      <c r="L10" s="43" t="s">
        <v>47</v>
      </c>
      <c r="M10" s="39" t="s">
        <v>298</v>
      </c>
      <c r="N10" s="109" t="s">
        <v>297</v>
      </c>
      <c r="O10" s="43" t="s">
        <v>39</v>
      </c>
      <c r="P10" s="43" t="s">
        <v>47</v>
      </c>
      <c r="Q10" s="110"/>
      <c r="R10" s="110"/>
    </row>
    <row r="11" spans="1:18" x14ac:dyDescent="0.35">
      <c r="A11" s="57" t="s">
        <v>0</v>
      </c>
      <c r="B11" s="57" t="s">
        <v>81</v>
      </c>
      <c r="C11" s="57" t="s">
        <v>82</v>
      </c>
      <c r="D11" s="75" t="s">
        <v>83</v>
      </c>
      <c r="E11" s="78" t="s">
        <v>84</v>
      </c>
      <c r="F11" s="55" t="s">
        <v>80</v>
      </c>
      <c r="G11" s="94" t="s">
        <v>68</v>
      </c>
      <c r="H11" s="73" t="s">
        <v>53</v>
      </c>
      <c r="I11" s="102">
        <v>7</v>
      </c>
      <c r="J11" s="102">
        <v>16</v>
      </c>
      <c r="K11" s="49">
        <f>J11-I11</f>
        <v>9</v>
      </c>
      <c r="L11" s="40">
        <f>K11/I11</f>
        <v>1.2857142857142858</v>
      </c>
      <c r="M11" s="59">
        <v>93581</v>
      </c>
      <c r="N11" s="59">
        <v>172820</v>
      </c>
      <c r="O11" s="37">
        <f>N11-M11</f>
        <v>79239</v>
      </c>
      <c r="P11" s="40">
        <f>O11/M11</f>
        <v>0.84674239428943909</v>
      </c>
      <c r="Q11" s="67"/>
      <c r="R11" s="67"/>
    </row>
    <row r="12" spans="1:18" x14ac:dyDescent="0.35">
      <c r="A12" s="57" t="s">
        <v>0</v>
      </c>
      <c r="B12" s="57" t="s">
        <v>89</v>
      </c>
      <c r="C12" s="57" t="s">
        <v>90</v>
      </c>
      <c r="D12" s="75" t="s">
        <v>91</v>
      </c>
      <c r="E12" s="78" t="s">
        <v>92</v>
      </c>
      <c r="F12" s="55" t="s">
        <v>80</v>
      </c>
      <c r="G12" s="94" t="s">
        <v>60</v>
      </c>
      <c r="H12" s="73" t="s">
        <v>53</v>
      </c>
      <c r="I12" s="102">
        <v>593</v>
      </c>
      <c r="J12" s="102">
        <v>441</v>
      </c>
      <c r="K12" s="49">
        <f>J12-I12</f>
        <v>-152</v>
      </c>
      <c r="L12" s="40">
        <f>K12/I12</f>
        <v>-0.25632377740303541</v>
      </c>
      <c r="M12" s="59">
        <v>1526120</v>
      </c>
      <c r="N12" s="59">
        <v>1148353</v>
      </c>
      <c r="O12" s="37">
        <f>N12-M12</f>
        <v>-377767</v>
      </c>
      <c r="P12" s="40">
        <f>O12/M12</f>
        <v>-0.24753426991324404</v>
      </c>
      <c r="R12" s="74"/>
    </row>
    <row r="13" spans="1:18" x14ac:dyDescent="0.35">
      <c r="A13" s="57" t="s">
        <v>0</v>
      </c>
      <c r="B13" s="57" t="s">
        <v>76</v>
      </c>
      <c r="C13" s="57" t="s">
        <v>77</v>
      </c>
      <c r="D13" s="77" t="s">
        <v>78</v>
      </c>
      <c r="E13" s="79" t="s">
        <v>79</v>
      </c>
      <c r="F13" s="55" t="s">
        <v>80</v>
      </c>
      <c r="G13" s="94" t="s">
        <v>60</v>
      </c>
      <c r="H13" s="74" t="s">
        <v>53</v>
      </c>
      <c r="I13" s="102">
        <v>504</v>
      </c>
      <c r="J13" s="102">
        <v>346</v>
      </c>
      <c r="K13" s="49">
        <f>J13-I13</f>
        <v>-158</v>
      </c>
      <c r="L13" s="40">
        <f>K13/I13</f>
        <v>-0.31349206349206349</v>
      </c>
      <c r="M13" s="59">
        <v>1727955</v>
      </c>
      <c r="N13" s="59">
        <v>1317042</v>
      </c>
      <c r="O13" s="37">
        <f>N13-M13</f>
        <v>-410913</v>
      </c>
      <c r="P13" s="40">
        <f>O13/M13</f>
        <v>-0.23780306778822366</v>
      </c>
      <c r="Q13" s="73"/>
      <c r="R13" s="74"/>
    </row>
    <row r="14" spans="1:18" ht="15" thickBot="1" x14ac:dyDescent="0.4">
      <c r="A14" s="87" t="s">
        <v>0</v>
      </c>
      <c r="B14" s="87" t="s">
        <v>85</v>
      </c>
      <c r="C14" s="87" t="s">
        <v>86</v>
      </c>
      <c r="D14" s="88" t="s">
        <v>87</v>
      </c>
      <c r="E14" s="89" t="s">
        <v>88</v>
      </c>
      <c r="F14" s="96" t="s">
        <v>80</v>
      </c>
      <c r="G14" s="97" t="s">
        <v>60</v>
      </c>
      <c r="H14" s="98" t="s">
        <v>53</v>
      </c>
      <c r="I14" s="103">
        <v>3</v>
      </c>
      <c r="J14" s="103">
        <v>4</v>
      </c>
      <c r="K14" s="50">
        <f>J14-I14</f>
        <v>1</v>
      </c>
      <c r="L14" s="41">
        <f>K14/I14</f>
        <v>0.33333333333333331</v>
      </c>
      <c r="M14" s="92">
        <v>26729</v>
      </c>
      <c r="N14" s="92">
        <v>52313</v>
      </c>
      <c r="O14" s="105">
        <f>N14-M14</f>
        <v>25584</v>
      </c>
      <c r="P14" s="41">
        <f>O14/M14</f>
        <v>0.95716263234688914</v>
      </c>
      <c r="Q14" s="73"/>
    </row>
    <row r="15" spans="1:18" ht="15" thickTop="1" x14ac:dyDescent="0.35">
      <c r="A15" s="4"/>
      <c r="B15"/>
      <c r="C15"/>
      <c r="D15"/>
      <c r="E15"/>
      <c r="F15"/>
      <c r="G15"/>
      <c r="H15"/>
      <c r="I15" s="67">
        <v>629</v>
      </c>
      <c r="J15" s="67">
        <v>478</v>
      </c>
      <c r="K15" s="49">
        <f>J15-I15</f>
        <v>-151</v>
      </c>
      <c r="L15" s="40">
        <f>K15/I15</f>
        <v>-0.24006359300476948</v>
      </c>
      <c r="M15" s="5">
        <f>SUM(M11:M14)</f>
        <v>3374385</v>
      </c>
      <c r="N15" s="5">
        <f>SUM(N11:N14)</f>
        <v>2690528</v>
      </c>
      <c r="O15" s="37">
        <f>N15-M15</f>
        <v>-683857</v>
      </c>
      <c r="P15" s="40">
        <f>O15/M15</f>
        <v>-0.20266122567519712</v>
      </c>
      <c r="Q15" s="74"/>
      <c r="R15" s="74"/>
    </row>
    <row r="16" spans="1:18" x14ac:dyDescent="0.35">
      <c r="A16" s="57"/>
      <c r="B16" s="57"/>
      <c r="C16" s="57"/>
      <c r="D16" s="75"/>
      <c r="E16" s="78"/>
      <c r="G16" s="94"/>
      <c r="H16" s="73"/>
      <c r="L16" s="74"/>
      <c r="M16" s="74"/>
      <c r="N16" s="74"/>
      <c r="O16"/>
      <c r="P16"/>
      <c r="Q16" s="104"/>
    </row>
    <row r="17" spans="1:14" x14ac:dyDescent="0.35">
      <c r="A17" s="57"/>
      <c r="B17" s="57"/>
      <c r="C17" s="57"/>
      <c r="D17" s="75"/>
      <c r="E17" s="78"/>
      <c r="G17" s="94"/>
      <c r="I17" s="73"/>
      <c r="J17" s="74"/>
      <c r="K17" s="74"/>
      <c r="L17" s="74"/>
      <c r="M17" s="74"/>
      <c r="N17" s="74"/>
    </row>
    <row r="18" spans="1:14" x14ac:dyDescent="0.35">
      <c r="A18" s="57"/>
      <c r="B18" s="57"/>
      <c r="C18" s="57"/>
      <c r="D18" s="77"/>
      <c r="E18" s="79"/>
      <c r="G18" s="94"/>
      <c r="I18" s="73"/>
      <c r="J18" s="74"/>
      <c r="K18" s="74"/>
      <c r="L18" s="74"/>
      <c r="M18" s="74"/>
      <c r="N18" s="74"/>
    </row>
    <row r="19" spans="1:14" x14ac:dyDescent="0.35">
      <c r="A19" s="57"/>
      <c r="B19" s="57"/>
      <c r="C19" s="57"/>
      <c r="D19" s="77"/>
      <c r="E19" s="79"/>
      <c r="G19" s="94"/>
      <c r="I19" s="73"/>
      <c r="J19" s="74"/>
      <c r="K19" s="74"/>
      <c r="L19" s="74"/>
      <c r="M19" s="74"/>
      <c r="N19" s="73"/>
    </row>
    <row r="20" spans="1:14" x14ac:dyDescent="0.35">
      <c r="A20" s="57"/>
      <c r="B20" s="75"/>
      <c r="C20" s="75"/>
      <c r="D20" s="77"/>
      <c r="E20" s="79"/>
      <c r="G20" s="94"/>
      <c r="I20" s="73"/>
      <c r="J20" s="74"/>
      <c r="K20" s="74"/>
      <c r="L20" s="74"/>
      <c r="M20" s="74"/>
      <c r="N20" s="73"/>
    </row>
    <row r="21" spans="1:14" x14ac:dyDescent="0.35">
      <c r="A21" s="57"/>
      <c r="B21" s="76"/>
      <c r="C21" s="76"/>
      <c r="D21" s="76"/>
      <c r="E21" s="78"/>
      <c r="G21" s="94"/>
      <c r="H21" s="73"/>
      <c r="I21" s="73"/>
      <c r="M21" s="73"/>
    </row>
    <row r="22" spans="1:14" x14ac:dyDescent="0.35">
      <c r="A22" s="57"/>
      <c r="B22" s="57"/>
      <c r="C22" s="57"/>
      <c r="D22" s="75"/>
      <c r="E22" s="78"/>
      <c r="G22" s="94"/>
      <c r="H22" s="73"/>
      <c r="M22" s="73"/>
      <c r="N22" s="73"/>
    </row>
    <row r="23" spans="1:14" x14ac:dyDescent="0.35">
      <c r="A23" s="57"/>
      <c r="B23" s="57"/>
      <c r="C23" s="57"/>
      <c r="D23" s="75"/>
      <c r="E23" s="78"/>
      <c r="G23" s="94"/>
      <c r="H23" s="73"/>
      <c r="I23" s="67"/>
      <c r="J23" s="67"/>
      <c r="K23" s="67"/>
      <c r="M23" s="73"/>
      <c r="N23" s="73"/>
    </row>
    <row r="24" spans="1:14" x14ac:dyDescent="0.35">
      <c r="A24" s="57"/>
      <c r="B24" s="57"/>
      <c r="C24" s="57"/>
      <c r="D24" s="75"/>
      <c r="E24" s="78"/>
      <c r="G24" s="94"/>
      <c r="H24" s="73"/>
      <c r="M24" s="73"/>
      <c r="N24" s="73"/>
    </row>
    <row r="25" spans="1:14" x14ac:dyDescent="0.35">
      <c r="A25" s="57"/>
      <c r="B25" s="57"/>
      <c r="C25" s="57"/>
      <c r="D25" s="75"/>
      <c r="E25" s="78"/>
      <c r="G25" s="94"/>
      <c r="H25" s="73"/>
      <c r="M25" s="73"/>
      <c r="N25" s="73"/>
    </row>
    <row r="26" spans="1:14" x14ac:dyDescent="0.35">
      <c r="A26" s="57"/>
      <c r="B26" s="57"/>
      <c r="C26" s="57"/>
      <c r="D26" s="75"/>
      <c r="E26" s="78"/>
      <c r="G26" s="94"/>
      <c r="H26" s="73"/>
      <c r="M26" s="73"/>
      <c r="N26" s="73"/>
    </row>
    <row r="27" spans="1:14" x14ac:dyDescent="0.35">
      <c r="A27" s="57"/>
      <c r="B27" s="57"/>
      <c r="C27" s="57"/>
      <c r="D27" s="75"/>
      <c r="E27" s="78"/>
      <c r="G27" s="94"/>
      <c r="H27" s="73"/>
      <c r="M27" s="73"/>
      <c r="N27" s="73"/>
    </row>
    <row r="28" spans="1:14" x14ac:dyDescent="0.35">
      <c r="A28" s="57"/>
      <c r="B28" s="57"/>
      <c r="C28" s="57"/>
      <c r="D28" s="75"/>
      <c r="E28" s="78"/>
      <c r="G28" s="94"/>
      <c r="H28" s="73"/>
      <c r="M28" s="73"/>
      <c r="N28" s="73"/>
    </row>
    <row r="29" spans="1:14" x14ac:dyDescent="0.35">
      <c r="A29" s="57"/>
      <c r="B29" s="57"/>
      <c r="C29" s="57"/>
      <c r="D29" s="75"/>
      <c r="E29" s="78"/>
      <c r="G29" s="94"/>
      <c r="H29" s="73"/>
      <c r="M29" s="73"/>
      <c r="N29" s="73"/>
    </row>
    <row r="30" spans="1:14" x14ac:dyDescent="0.35">
      <c r="A30" s="57"/>
      <c r="B30" s="57"/>
      <c r="C30" s="57"/>
      <c r="D30" s="75"/>
      <c r="E30" s="78"/>
      <c r="H30" s="73"/>
      <c r="M30" s="73"/>
      <c r="N30" s="73"/>
    </row>
    <row r="31" spans="1:14" x14ac:dyDescent="0.35">
      <c r="A31" s="57"/>
      <c r="B31" s="57"/>
      <c r="C31" s="57"/>
      <c r="D31" s="75"/>
      <c r="E31" s="78"/>
      <c r="H31" s="73"/>
      <c r="M31" s="73"/>
      <c r="N31" s="74"/>
    </row>
    <row r="32" spans="1:14" x14ac:dyDescent="0.35">
      <c r="A32" s="57"/>
      <c r="B32" s="57"/>
      <c r="C32" s="57"/>
      <c r="D32" s="75"/>
      <c r="E32" s="78"/>
      <c r="H32" s="73"/>
      <c r="M32" s="73"/>
      <c r="N32" s="74"/>
    </row>
    <row r="33" spans="1:14" x14ac:dyDescent="0.35">
      <c r="A33" s="57"/>
      <c r="B33" s="57"/>
      <c r="C33" s="57"/>
      <c r="D33" s="75"/>
      <c r="E33" s="78"/>
      <c r="H33" s="73"/>
      <c r="M33" s="73"/>
    </row>
    <row r="34" spans="1:14" x14ac:dyDescent="0.35">
      <c r="A34" s="57"/>
      <c r="B34" s="57"/>
      <c r="C34" s="57"/>
      <c r="D34" s="75"/>
      <c r="E34" s="78"/>
      <c r="F34" s="74"/>
      <c r="G34" s="74"/>
      <c r="H34" s="73"/>
      <c r="I34" s="73"/>
      <c r="M34" s="74"/>
      <c r="N34" s="74"/>
    </row>
    <row r="35" spans="1:14" x14ac:dyDescent="0.35">
      <c r="A35" s="57"/>
      <c r="B35" s="57"/>
      <c r="C35" s="57"/>
      <c r="D35" s="75"/>
      <c r="E35" s="78"/>
      <c r="H35" s="73"/>
      <c r="I35" s="73"/>
      <c r="M35" s="74"/>
      <c r="N35" s="74"/>
    </row>
    <row r="36" spans="1:14" x14ac:dyDescent="0.35">
      <c r="A36" s="57"/>
      <c r="B36" s="57"/>
      <c r="C36" s="57"/>
      <c r="D36" s="75"/>
      <c r="E36" s="78"/>
      <c r="H36" s="73"/>
      <c r="M36" s="74"/>
      <c r="N36" s="74"/>
    </row>
    <row r="37" spans="1:14" x14ac:dyDescent="0.35">
      <c r="A37" s="57"/>
      <c r="B37" s="57"/>
      <c r="C37" s="57"/>
      <c r="D37" s="75"/>
      <c r="E37" s="78"/>
      <c r="H37" s="74"/>
      <c r="N37" s="74"/>
    </row>
    <row r="38" spans="1:14" x14ac:dyDescent="0.35">
      <c r="A38" s="57"/>
      <c r="B38" s="57"/>
      <c r="C38" s="57"/>
      <c r="D38" s="75"/>
      <c r="E38" s="78"/>
      <c r="H38" s="73"/>
      <c r="I38" s="74"/>
      <c r="J38" s="74"/>
      <c r="K38" s="74"/>
      <c r="L38" s="74"/>
      <c r="M38" s="73"/>
      <c r="N38" s="73"/>
    </row>
    <row r="39" spans="1:14" x14ac:dyDescent="0.35">
      <c r="A39" s="57"/>
      <c r="B39" s="57"/>
      <c r="C39" s="57"/>
      <c r="D39" s="75"/>
      <c r="E39" s="78"/>
      <c r="H39" s="74"/>
      <c r="M39" s="73"/>
      <c r="N39" s="73"/>
    </row>
    <row r="40" spans="1:14" x14ac:dyDescent="0.35">
      <c r="A40" s="57"/>
      <c r="B40" s="57"/>
      <c r="C40" s="57"/>
      <c r="D40" s="75"/>
      <c r="E40" s="78"/>
      <c r="H40" s="74"/>
      <c r="I40" s="73"/>
      <c r="M40" s="73"/>
      <c r="N40" s="73"/>
    </row>
    <row r="41" spans="1:14" x14ac:dyDescent="0.35">
      <c r="A41" s="57"/>
      <c r="B41" s="57"/>
      <c r="C41" s="57"/>
      <c r="D41" s="75"/>
      <c r="E41" s="78"/>
      <c r="H41" s="73"/>
      <c r="I41" s="73"/>
      <c r="J41" s="74"/>
      <c r="K41" s="74"/>
      <c r="L41" s="74"/>
      <c r="M41" s="73"/>
      <c r="N41" s="73"/>
    </row>
    <row r="42" spans="1:14" x14ac:dyDescent="0.35">
      <c r="A42" s="57"/>
      <c r="B42" s="57"/>
      <c r="C42" s="57"/>
      <c r="D42" s="75"/>
      <c r="E42" s="78"/>
      <c r="H42" s="73"/>
      <c r="I42" s="73"/>
      <c r="M42" s="73"/>
      <c r="N42" s="73"/>
    </row>
    <row r="43" spans="1:14" x14ac:dyDescent="0.35">
      <c r="A43" s="57"/>
      <c r="B43" s="57"/>
      <c r="C43" s="57"/>
      <c r="D43" s="75"/>
      <c r="E43" s="78"/>
      <c r="F43" s="74"/>
      <c r="G43" s="74"/>
      <c r="H43" s="73"/>
      <c r="I43" s="73"/>
      <c r="M43" s="74"/>
      <c r="N43" s="74"/>
    </row>
    <row r="44" spans="1:14" x14ac:dyDescent="0.35">
      <c r="A44" s="57"/>
      <c r="B44" s="57"/>
      <c r="C44" s="57"/>
      <c r="D44" s="75"/>
      <c r="E44" s="78"/>
      <c r="H44" s="73"/>
      <c r="I44" s="73"/>
      <c r="J44" s="74"/>
      <c r="K44" s="74"/>
      <c r="L44" s="74"/>
      <c r="M44" s="73"/>
      <c r="N44" s="73"/>
    </row>
    <row r="45" spans="1:14" x14ac:dyDescent="0.35">
      <c r="A45" s="57"/>
      <c r="B45" s="57"/>
      <c r="C45" s="57"/>
      <c r="D45" s="75"/>
      <c r="E45" s="78"/>
      <c r="H45" s="73"/>
      <c r="I45" s="73"/>
      <c r="M45" s="73"/>
      <c r="N45" s="74"/>
    </row>
    <row r="46" spans="1:14" x14ac:dyDescent="0.35">
      <c r="A46" s="57"/>
      <c r="B46" s="57"/>
      <c r="C46" s="57"/>
      <c r="D46" s="75"/>
      <c r="E46" s="78"/>
      <c r="H46" s="74"/>
      <c r="I46" s="74"/>
      <c r="M46" s="73"/>
      <c r="N46" s="73"/>
    </row>
    <row r="47" spans="1:14" x14ac:dyDescent="0.35">
      <c r="A47" s="57"/>
      <c r="B47" s="57"/>
      <c r="C47" s="57"/>
      <c r="D47" s="75"/>
      <c r="E47" s="78"/>
      <c r="H47" s="73"/>
      <c r="I47" s="73"/>
      <c r="M47" s="73"/>
      <c r="N47" s="73"/>
    </row>
    <row r="48" spans="1:14" x14ac:dyDescent="0.35">
      <c r="A48" s="57"/>
      <c r="B48" s="57"/>
      <c r="C48" s="57"/>
      <c r="D48" s="75"/>
      <c r="E48" s="78"/>
      <c r="H48" s="74"/>
      <c r="I48" s="74"/>
      <c r="M48" s="74"/>
      <c r="N48" s="74"/>
    </row>
    <row r="49" spans="1:17" x14ac:dyDescent="0.35">
      <c r="A49" s="57"/>
      <c r="B49" s="57"/>
      <c r="C49" s="57"/>
      <c r="D49" s="75"/>
      <c r="E49" s="78"/>
      <c r="H49" s="73"/>
      <c r="I49" s="74"/>
      <c r="M49" s="74"/>
      <c r="N49" s="74"/>
    </row>
    <row r="50" spans="1:17" x14ac:dyDescent="0.35">
      <c r="A50" s="57"/>
      <c r="B50" s="57"/>
      <c r="C50" s="57"/>
      <c r="D50" s="75"/>
      <c r="E50" s="78"/>
      <c r="H50" s="73"/>
      <c r="I50" s="73"/>
      <c r="M50" s="73"/>
      <c r="N50" s="73"/>
    </row>
    <row r="51" spans="1:17" x14ac:dyDescent="0.35">
      <c r="A51" s="57"/>
      <c r="B51" s="57"/>
      <c r="C51" s="56"/>
      <c r="D51" s="51"/>
      <c r="E51" s="81"/>
      <c r="H51" s="73"/>
      <c r="I51" s="73"/>
      <c r="M51" s="74"/>
      <c r="N51" s="73"/>
    </row>
    <row r="52" spans="1:17" x14ac:dyDescent="0.35">
      <c r="A52" s="57"/>
      <c r="B52" s="57"/>
      <c r="C52" s="56"/>
      <c r="D52" s="51"/>
      <c r="E52" s="81"/>
      <c r="M52" s="73"/>
      <c r="N52" s="74"/>
    </row>
    <row r="53" spans="1:17" x14ac:dyDescent="0.35">
      <c r="A53" s="56"/>
      <c r="B53" s="56"/>
      <c r="C53" s="56"/>
      <c r="D53" s="51"/>
      <c r="E53" s="81"/>
      <c r="M53" s="73"/>
      <c r="N53" s="73"/>
      <c r="P53"/>
      <c r="Q53"/>
    </row>
    <row r="54" spans="1:17" x14ac:dyDescent="0.35">
      <c r="A54" s="56"/>
      <c r="B54" s="56"/>
      <c r="C54" s="56"/>
      <c r="D54" s="51"/>
      <c r="E54" s="81"/>
      <c r="P54" s="67"/>
      <c r="Q54" s="67"/>
    </row>
    <row r="55" spans="1:17" x14ac:dyDescent="0.35">
      <c r="A55" s="56"/>
      <c r="B55" s="56"/>
      <c r="C55" s="56"/>
      <c r="D55" s="51"/>
      <c r="E55" s="81"/>
      <c r="P55" s="104"/>
      <c r="Q55" s="67"/>
    </row>
    <row r="56" spans="1:17" x14ac:dyDescent="0.35">
      <c r="A56" s="57"/>
      <c r="B56" s="57"/>
      <c r="C56" s="57"/>
      <c r="D56" s="52"/>
      <c r="E56" s="82"/>
    </row>
    <row r="57" spans="1:17" x14ac:dyDescent="0.35">
      <c r="A57" s="56"/>
      <c r="B57" s="56"/>
      <c r="C57" s="56"/>
      <c r="D57" s="51"/>
      <c r="E57" s="81"/>
    </row>
    <row r="58" spans="1:17" x14ac:dyDescent="0.35">
      <c r="A58" s="56"/>
      <c r="B58" s="56"/>
      <c r="C58" s="56"/>
      <c r="D58" s="51"/>
      <c r="E58" s="81"/>
    </row>
    <row r="59" spans="1:17" x14ac:dyDescent="0.35">
      <c r="A59" s="56"/>
      <c r="B59" s="56"/>
      <c r="C59" s="56"/>
      <c r="D59" s="51"/>
      <c r="E59" s="81"/>
    </row>
    <row r="60" spans="1:17" x14ac:dyDescent="0.35">
      <c r="A60" s="56"/>
      <c r="B60" s="56"/>
      <c r="C60" s="56"/>
      <c r="D60" s="51"/>
      <c r="E60" s="81"/>
    </row>
    <row r="61" spans="1:17" x14ac:dyDescent="0.35">
      <c r="A61" s="56"/>
      <c r="B61" s="56"/>
      <c r="C61" s="56"/>
      <c r="D61" s="51"/>
      <c r="E61" s="81"/>
    </row>
    <row r="62" spans="1:17" x14ac:dyDescent="0.35">
      <c r="A62" s="56"/>
      <c r="B62" s="56"/>
      <c r="C62" s="56"/>
      <c r="D62" s="51"/>
      <c r="E62" s="81"/>
    </row>
    <row r="63" spans="1:17" x14ac:dyDescent="0.35">
      <c r="A63" s="56"/>
      <c r="B63" s="56"/>
      <c r="C63" s="56"/>
      <c r="D63" s="51"/>
      <c r="E63" s="81"/>
    </row>
    <row r="64" spans="1:17" x14ac:dyDescent="0.35">
      <c r="A64" s="56"/>
      <c r="B64" s="56"/>
      <c r="C64" s="56"/>
      <c r="D64" s="51"/>
      <c r="E64" s="81"/>
    </row>
    <row r="65" spans="1:5" x14ac:dyDescent="0.35">
      <c r="A65" s="56"/>
      <c r="B65" s="56"/>
      <c r="C65" s="56"/>
      <c r="D65" s="51"/>
      <c r="E65" s="81"/>
    </row>
    <row r="66" spans="1:5" x14ac:dyDescent="0.35">
      <c r="A66" s="56"/>
      <c r="B66" s="56"/>
      <c r="C66" s="56"/>
      <c r="D66" s="51"/>
      <c r="E66" s="81"/>
    </row>
    <row r="67" spans="1:5" x14ac:dyDescent="0.35">
      <c r="A67" s="56"/>
      <c r="B67" s="56"/>
      <c r="C67" s="56"/>
      <c r="D67" s="51"/>
      <c r="E67" s="81"/>
    </row>
    <row r="68" spans="1:5" x14ac:dyDescent="0.35">
      <c r="A68" s="56"/>
      <c r="B68" s="56"/>
      <c r="C68" s="56"/>
      <c r="D68" s="51"/>
      <c r="E68" s="81"/>
    </row>
    <row r="69" spans="1:5" x14ac:dyDescent="0.35">
      <c r="A69" s="56"/>
      <c r="B69" s="56"/>
      <c r="C69" s="56"/>
      <c r="D69" s="51"/>
      <c r="E69" s="81"/>
    </row>
    <row r="70" spans="1:5" x14ac:dyDescent="0.35">
      <c r="A70" s="56"/>
      <c r="B70" s="56"/>
      <c r="C70" s="56"/>
      <c r="D70" s="51"/>
      <c r="E70" s="81"/>
    </row>
    <row r="71" spans="1:5" x14ac:dyDescent="0.35">
      <c r="A71" s="56"/>
      <c r="B71" s="56"/>
      <c r="C71" s="56"/>
      <c r="D71" s="51"/>
      <c r="E71" s="81"/>
    </row>
    <row r="72" spans="1:5" x14ac:dyDescent="0.35">
      <c r="A72" s="56"/>
      <c r="B72" s="56"/>
      <c r="C72" s="56"/>
      <c r="D72" s="51"/>
      <c r="E72" s="81"/>
    </row>
    <row r="73" spans="1:5" x14ac:dyDescent="0.35">
      <c r="A73" s="56"/>
      <c r="B73" s="56"/>
      <c r="C73" s="56"/>
      <c r="D73" s="51"/>
      <c r="E73" s="81"/>
    </row>
    <row r="74" spans="1:5" x14ac:dyDescent="0.35">
      <c r="A74" s="56"/>
      <c r="B74" s="56"/>
      <c r="C74" s="56"/>
      <c r="D74" s="51"/>
      <c r="E74" s="81"/>
    </row>
    <row r="75" spans="1:5" x14ac:dyDescent="0.35">
      <c r="A75" s="56"/>
      <c r="B75" s="56"/>
      <c r="C75" s="56"/>
      <c r="D75" s="51"/>
      <c r="E75" s="81"/>
    </row>
    <row r="76" spans="1:5" x14ac:dyDescent="0.35">
      <c r="A76" s="57"/>
      <c r="B76" s="57"/>
      <c r="C76" s="57"/>
      <c r="D76" s="52"/>
      <c r="E76" s="82"/>
    </row>
    <row r="77" spans="1:5" x14ac:dyDescent="0.35">
      <c r="A77" s="56"/>
      <c r="B77" s="56"/>
      <c r="C77" s="56"/>
      <c r="D77" s="51"/>
      <c r="E77" s="81"/>
    </row>
    <row r="78" spans="1:5" x14ac:dyDescent="0.35">
      <c r="A78" s="56"/>
      <c r="B78" s="56"/>
      <c r="C78" s="56"/>
      <c r="D78" s="51"/>
      <c r="E78" s="81"/>
    </row>
    <row r="79" spans="1:5" x14ac:dyDescent="0.35">
      <c r="A79" s="57"/>
      <c r="B79" s="57"/>
      <c r="C79" s="57"/>
      <c r="D79" s="52"/>
      <c r="E79" s="82"/>
    </row>
    <row r="80" spans="1:5" x14ac:dyDescent="0.35">
      <c r="A80" s="56"/>
      <c r="B80" s="56"/>
      <c r="C80" s="56"/>
      <c r="D80" s="51"/>
      <c r="E80" s="81"/>
    </row>
    <row r="81" spans="1:5" x14ac:dyDescent="0.35">
      <c r="A81" s="57"/>
      <c r="B81" s="57"/>
      <c r="C81" s="57"/>
      <c r="D81" s="52"/>
      <c r="E81" s="82"/>
    </row>
    <row r="82" spans="1:5" x14ac:dyDescent="0.35">
      <c r="A82" s="58"/>
      <c r="B82" s="58"/>
      <c r="C82" s="58"/>
      <c r="D82" s="53"/>
      <c r="E82" s="83"/>
    </row>
    <row r="83" spans="1:5" x14ac:dyDescent="0.35">
      <c r="A83" s="56"/>
      <c r="B83" s="56"/>
      <c r="C83" s="56"/>
      <c r="D83" s="51"/>
      <c r="E83" s="81"/>
    </row>
    <row r="84" spans="1:5" x14ac:dyDescent="0.35">
      <c r="D84" s="52"/>
      <c r="E84" s="84"/>
    </row>
    <row r="85" spans="1:5" x14ac:dyDescent="0.35">
      <c r="A85" s="57"/>
      <c r="B85" s="57"/>
      <c r="C85" s="57"/>
      <c r="D85" s="52"/>
      <c r="E85" s="82"/>
    </row>
    <row r="86" spans="1:5" x14ac:dyDescent="0.35">
      <c r="A86" s="57"/>
      <c r="B86" s="57"/>
      <c r="C86" s="57"/>
      <c r="D86" s="52"/>
      <c r="E86" s="82"/>
    </row>
    <row r="87" spans="1:5" x14ac:dyDescent="0.35">
      <c r="A87" s="56"/>
      <c r="B87" s="56"/>
      <c r="C87" s="56"/>
      <c r="D87" s="51"/>
      <c r="E87" s="81"/>
    </row>
    <row r="88" spans="1:5" x14ac:dyDescent="0.35">
      <c r="A88" s="56"/>
      <c r="B88" s="56"/>
      <c r="C88" s="56"/>
      <c r="D88" s="51"/>
      <c r="E88" s="81"/>
    </row>
    <row r="89" spans="1:5" x14ac:dyDescent="0.35">
      <c r="A89" s="56"/>
      <c r="B89" s="56"/>
      <c r="C89" s="56"/>
      <c r="D89" s="51"/>
      <c r="E89" s="81"/>
    </row>
    <row r="90" spans="1:5" x14ac:dyDescent="0.35">
      <c r="A90" s="56"/>
      <c r="B90" s="56"/>
      <c r="C90" s="56"/>
      <c r="D90" s="51"/>
      <c r="E90" s="81"/>
    </row>
    <row r="91" spans="1:5" x14ac:dyDescent="0.35">
      <c r="A91" s="56"/>
      <c r="B91" s="56"/>
      <c r="C91" s="56"/>
      <c r="D91" s="51"/>
      <c r="E91" s="81"/>
    </row>
    <row r="92" spans="1:5" x14ac:dyDescent="0.35">
      <c r="A92" s="56"/>
      <c r="B92" s="56"/>
      <c r="C92" s="56"/>
      <c r="D92" s="51"/>
      <c r="E92" s="81"/>
    </row>
    <row r="93" spans="1:5" x14ac:dyDescent="0.35">
      <c r="A93" s="56"/>
      <c r="B93" s="56"/>
      <c r="C93" s="56"/>
      <c r="D93" s="51"/>
      <c r="E93" s="81"/>
    </row>
    <row r="94" spans="1:5" x14ac:dyDescent="0.35">
      <c r="A94" s="56"/>
      <c r="B94" s="56"/>
      <c r="C94" s="56"/>
      <c r="D94" s="51"/>
      <c r="E94" s="81"/>
    </row>
    <row r="95" spans="1:5" x14ac:dyDescent="0.35">
      <c r="A95" s="56"/>
      <c r="B95" s="56"/>
      <c r="C95" s="56"/>
      <c r="D95" s="51"/>
      <c r="E95" s="81"/>
    </row>
    <row r="96" spans="1:5" x14ac:dyDescent="0.35">
      <c r="A96" s="56"/>
      <c r="B96" s="56"/>
      <c r="C96" s="56"/>
      <c r="D96" s="51"/>
      <c r="E96" s="81"/>
    </row>
    <row r="97" spans="1:5" x14ac:dyDescent="0.35">
      <c r="A97" s="56"/>
      <c r="B97" s="56"/>
      <c r="C97" s="56"/>
      <c r="D97" s="51"/>
      <c r="E97" s="81"/>
    </row>
    <row r="98" spans="1:5" x14ac:dyDescent="0.35">
      <c r="A98" s="56"/>
      <c r="B98" s="56"/>
      <c r="C98" s="56"/>
      <c r="D98" s="51"/>
      <c r="E98" s="81"/>
    </row>
    <row r="99" spans="1:5" x14ac:dyDescent="0.35">
      <c r="A99" s="56"/>
      <c r="B99" s="56"/>
      <c r="C99" s="56"/>
      <c r="D99" s="51"/>
      <c r="E99" s="81"/>
    </row>
    <row r="100" spans="1:5" x14ac:dyDescent="0.35">
      <c r="A100" s="56"/>
      <c r="B100" s="56"/>
      <c r="C100" s="56"/>
      <c r="D100" s="51"/>
      <c r="E100" s="81"/>
    </row>
    <row r="101" spans="1:5" x14ac:dyDescent="0.35">
      <c r="A101" s="56"/>
      <c r="B101" s="56"/>
      <c r="C101" s="56"/>
      <c r="D101" s="51"/>
      <c r="E101" s="81"/>
    </row>
    <row r="102" spans="1:5" x14ac:dyDescent="0.35">
      <c r="A102" s="56"/>
      <c r="B102" s="56"/>
      <c r="C102" s="56"/>
      <c r="D102" s="51"/>
      <c r="E102" s="81"/>
    </row>
    <row r="103" spans="1:5" x14ac:dyDescent="0.35">
      <c r="A103" s="56"/>
      <c r="B103" s="56"/>
      <c r="C103" s="56"/>
      <c r="D103" s="51"/>
      <c r="E103" s="81"/>
    </row>
    <row r="104" spans="1:5" x14ac:dyDescent="0.35">
      <c r="A104" s="56"/>
      <c r="B104" s="56"/>
      <c r="C104" s="56"/>
      <c r="D104" s="51"/>
      <c r="E104" s="81"/>
    </row>
  </sheetData>
  <sortState xmlns:xlrd2="http://schemas.microsoft.com/office/spreadsheetml/2017/richdata2" ref="A2:N94">
    <sortCondition ref="A2:A94"/>
    <sortCondition ref="B2:B94"/>
  </sortState>
  <mergeCells count="2">
    <mergeCell ref="I9:L9"/>
    <mergeCell ref="M9:P9"/>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2:P91"/>
  <sheetViews>
    <sheetView topLeftCell="C1" workbookViewId="0">
      <selection activeCell="F12" sqref="F12"/>
    </sheetView>
  </sheetViews>
  <sheetFormatPr defaultRowHeight="14.5" x14ac:dyDescent="0.35"/>
  <cols>
    <col min="3" max="3" width="15.453125" customWidth="1"/>
    <col min="5" max="5" width="17.26953125" customWidth="1"/>
    <col min="11" max="11" width="10.54296875" customWidth="1"/>
    <col min="12" max="12" width="10.81640625" customWidth="1"/>
    <col min="13" max="13" width="12.08984375" bestFit="1" customWidth="1"/>
    <col min="14" max="14" width="11.08984375" bestFit="1" customWidth="1"/>
    <col min="15" max="15" width="10.6328125" customWidth="1"/>
    <col min="16" max="16" width="10.453125" customWidth="1"/>
    <col min="17" max="17" width="11.08984375" customWidth="1"/>
  </cols>
  <sheetData>
    <row r="2" spans="1:16" x14ac:dyDescent="0.35">
      <c r="A2" s="4" t="s">
        <v>257</v>
      </c>
    </row>
    <row r="3" spans="1:16" x14ac:dyDescent="0.35">
      <c r="A3" t="s">
        <v>295</v>
      </c>
    </row>
    <row r="4" spans="1:16" x14ac:dyDescent="0.35">
      <c r="A4" t="s">
        <v>357</v>
      </c>
    </row>
    <row r="5" spans="1:16" x14ac:dyDescent="0.35">
      <c r="A5" t="s">
        <v>293</v>
      </c>
    </row>
    <row r="6" spans="1:16" x14ac:dyDescent="0.35">
      <c r="A6" t="s">
        <v>355</v>
      </c>
    </row>
    <row r="7" spans="1:16" x14ac:dyDescent="0.35">
      <c r="A7" s="4" t="s">
        <v>350</v>
      </c>
      <c r="B7" s="4"/>
    </row>
    <row r="10" spans="1:16" x14ac:dyDescent="0.35">
      <c r="A10" s="65" t="s">
        <v>219</v>
      </c>
      <c r="B10" s="61"/>
      <c r="C10" s="61"/>
      <c r="D10" s="61"/>
      <c r="E10" s="61"/>
      <c r="F10" s="61"/>
      <c r="G10" s="61"/>
      <c r="H10" s="61"/>
      <c r="I10" s="150" t="s">
        <v>46</v>
      </c>
      <c r="J10" s="150"/>
      <c r="K10" s="150"/>
      <c r="L10" s="150"/>
      <c r="M10" s="153" t="s">
        <v>48</v>
      </c>
      <c r="N10" s="153"/>
      <c r="O10" s="153"/>
      <c r="P10" s="153"/>
    </row>
    <row r="11" spans="1:16" ht="58" x14ac:dyDescent="0.35">
      <c r="A11" s="38" t="s">
        <v>2</v>
      </c>
      <c r="B11" s="38" t="s">
        <v>43</v>
      </c>
      <c r="C11" s="38" t="s">
        <v>74</v>
      </c>
      <c r="D11" s="38" t="s">
        <v>44</v>
      </c>
      <c r="E11" s="38" t="s">
        <v>45</v>
      </c>
      <c r="F11" s="38" t="s">
        <v>70</v>
      </c>
      <c r="G11" s="38" t="s">
        <v>71</v>
      </c>
      <c r="H11" s="38" t="s">
        <v>72</v>
      </c>
      <c r="I11" s="46" t="s">
        <v>298</v>
      </c>
      <c r="J11" s="47" t="s">
        <v>297</v>
      </c>
      <c r="K11" s="43" t="s">
        <v>39</v>
      </c>
      <c r="L11" s="43" t="s">
        <v>47</v>
      </c>
      <c r="M11" s="46" t="s">
        <v>298</v>
      </c>
      <c r="N11" s="47" t="s">
        <v>297</v>
      </c>
      <c r="O11" s="43" t="s">
        <v>39</v>
      </c>
      <c r="P11" s="43" t="s">
        <v>47</v>
      </c>
    </row>
    <row r="12" spans="1:16" x14ac:dyDescent="0.35">
      <c r="A12" s="106" t="s">
        <v>0</v>
      </c>
      <c r="B12" s="106" t="s">
        <v>93</v>
      </c>
      <c r="C12" s="106" t="s">
        <v>94</v>
      </c>
      <c r="D12" s="106" t="s">
        <v>95</v>
      </c>
      <c r="E12" t="s">
        <v>96</v>
      </c>
      <c r="F12" t="s">
        <v>97</v>
      </c>
      <c r="G12" t="s">
        <v>98</v>
      </c>
      <c r="H12" t="s">
        <v>53</v>
      </c>
      <c r="I12" s="1">
        <v>23</v>
      </c>
      <c r="J12" s="1">
        <v>20</v>
      </c>
      <c r="K12" s="2">
        <f t="shared" ref="K12:K43" si="0">J12-I12</f>
        <v>-3</v>
      </c>
      <c r="L12" s="3">
        <f t="shared" ref="L12:L36" si="1">K12/I12</f>
        <v>-0.13043478260869565</v>
      </c>
      <c r="M12" s="5">
        <v>22000</v>
      </c>
      <c r="N12" s="119">
        <v>24000</v>
      </c>
      <c r="O12" s="6">
        <f t="shared" ref="O12:O43" si="2">N12-M12</f>
        <v>2000</v>
      </c>
      <c r="P12" s="112">
        <f>O12/N12</f>
        <v>8.3333333333333329E-2</v>
      </c>
    </row>
    <row r="13" spans="1:16" x14ac:dyDescent="0.35">
      <c r="A13" s="106" t="s">
        <v>0</v>
      </c>
      <c r="B13" s="106" t="s">
        <v>99</v>
      </c>
      <c r="C13" s="106" t="s">
        <v>100</v>
      </c>
      <c r="D13" s="106" t="s">
        <v>340</v>
      </c>
      <c r="E13" t="s">
        <v>338</v>
      </c>
      <c r="F13" t="s">
        <v>97</v>
      </c>
      <c r="G13" t="s">
        <v>98</v>
      </c>
      <c r="H13" t="s">
        <v>53</v>
      </c>
      <c r="I13" s="1">
        <v>174</v>
      </c>
      <c r="J13" s="1">
        <v>0</v>
      </c>
      <c r="K13" s="2">
        <f t="shared" si="0"/>
        <v>-174</v>
      </c>
      <c r="L13" s="3">
        <f t="shared" si="1"/>
        <v>-1</v>
      </c>
      <c r="M13" s="5">
        <v>13573.91</v>
      </c>
      <c r="N13" s="119">
        <v>0</v>
      </c>
      <c r="O13" s="6">
        <f t="shared" si="2"/>
        <v>-13573.91</v>
      </c>
      <c r="P13" s="112" t="s">
        <v>314</v>
      </c>
    </row>
    <row r="14" spans="1:16" x14ac:dyDescent="0.35">
      <c r="A14" s="106" t="s">
        <v>0</v>
      </c>
      <c r="B14" s="106" t="s">
        <v>99</v>
      </c>
      <c r="C14" s="106" t="s">
        <v>100</v>
      </c>
      <c r="D14" s="106" t="s">
        <v>341</v>
      </c>
      <c r="E14" t="s">
        <v>339</v>
      </c>
      <c r="F14" t="s">
        <v>97</v>
      </c>
      <c r="G14" t="s">
        <v>98</v>
      </c>
      <c r="H14" t="s">
        <v>53</v>
      </c>
      <c r="I14" s="1">
        <v>174</v>
      </c>
      <c r="J14" s="1">
        <v>0</v>
      </c>
      <c r="K14" s="2">
        <f t="shared" si="0"/>
        <v>-174</v>
      </c>
      <c r="L14" s="3">
        <f t="shared" si="1"/>
        <v>-1</v>
      </c>
      <c r="M14" s="5">
        <v>12957.43</v>
      </c>
      <c r="N14" s="5">
        <v>0</v>
      </c>
      <c r="O14" s="6">
        <f t="shared" si="2"/>
        <v>-12957.43</v>
      </c>
      <c r="P14" s="112" t="s">
        <v>314</v>
      </c>
    </row>
    <row r="15" spans="1:16" x14ac:dyDescent="0.35">
      <c r="A15" s="106" t="s">
        <v>0</v>
      </c>
      <c r="B15" s="106" t="s">
        <v>99</v>
      </c>
      <c r="C15" s="106" t="s">
        <v>100</v>
      </c>
      <c r="D15" s="106" t="s">
        <v>277</v>
      </c>
      <c r="E15" t="s">
        <v>278</v>
      </c>
      <c r="F15" t="s">
        <v>131</v>
      </c>
      <c r="G15" t="s">
        <v>98</v>
      </c>
      <c r="H15" t="s">
        <v>53</v>
      </c>
      <c r="I15" s="1">
        <v>1</v>
      </c>
      <c r="J15" s="1">
        <v>0</v>
      </c>
      <c r="K15" s="2">
        <f t="shared" si="0"/>
        <v>-1</v>
      </c>
      <c r="L15" s="3">
        <f t="shared" si="1"/>
        <v>-1</v>
      </c>
      <c r="M15" s="5">
        <v>7000</v>
      </c>
      <c r="N15" s="5">
        <v>0</v>
      </c>
      <c r="O15" s="6">
        <f t="shared" si="2"/>
        <v>-7000</v>
      </c>
      <c r="P15" s="112" t="s">
        <v>314</v>
      </c>
    </row>
    <row r="16" spans="1:16" x14ac:dyDescent="0.35">
      <c r="A16" s="106" t="s">
        <v>0</v>
      </c>
      <c r="B16" s="106" t="s">
        <v>99</v>
      </c>
      <c r="C16" s="106" t="s">
        <v>100</v>
      </c>
      <c r="D16" s="106" t="s">
        <v>279</v>
      </c>
      <c r="E16" t="s">
        <v>280</v>
      </c>
      <c r="F16" t="s">
        <v>131</v>
      </c>
      <c r="G16" t="s">
        <v>98</v>
      </c>
      <c r="H16" t="s">
        <v>53</v>
      </c>
      <c r="I16" s="1">
        <v>1</v>
      </c>
      <c r="J16" s="1">
        <v>1</v>
      </c>
      <c r="K16" s="2">
        <f t="shared" si="0"/>
        <v>0</v>
      </c>
      <c r="L16" s="3">
        <f t="shared" si="1"/>
        <v>0</v>
      </c>
      <c r="M16" s="5">
        <v>1000</v>
      </c>
      <c r="N16" s="5">
        <v>1000</v>
      </c>
      <c r="O16" s="6">
        <f t="shared" si="2"/>
        <v>0</v>
      </c>
      <c r="P16" s="112">
        <f t="shared" ref="P16:P23" si="3">O16/N16</f>
        <v>0</v>
      </c>
    </row>
    <row r="17" spans="1:16" x14ac:dyDescent="0.35">
      <c r="A17" s="106" t="s">
        <v>0</v>
      </c>
      <c r="B17" s="106" t="s">
        <v>99</v>
      </c>
      <c r="C17" s="106" t="s">
        <v>100</v>
      </c>
      <c r="D17" s="106" t="s">
        <v>281</v>
      </c>
      <c r="E17" t="s">
        <v>282</v>
      </c>
      <c r="F17" t="s">
        <v>131</v>
      </c>
      <c r="G17" t="s">
        <v>98</v>
      </c>
      <c r="H17" t="s">
        <v>53</v>
      </c>
      <c r="I17" s="1">
        <v>1</v>
      </c>
      <c r="J17" s="1">
        <v>1</v>
      </c>
      <c r="K17" s="2">
        <f t="shared" si="0"/>
        <v>0</v>
      </c>
      <c r="L17" s="3">
        <f t="shared" si="1"/>
        <v>0</v>
      </c>
      <c r="M17" s="5">
        <v>1000</v>
      </c>
      <c r="N17" s="5">
        <v>1000</v>
      </c>
      <c r="O17" s="6">
        <f t="shared" si="2"/>
        <v>0</v>
      </c>
      <c r="P17" s="112">
        <f t="shared" si="3"/>
        <v>0</v>
      </c>
    </row>
    <row r="18" spans="1:16" x14ac:dyDescent="0.35">
      <c r="A18" s="106" t="s">
        <v>0</v>
      </c>
      <c r="B18" s="106" t="s">
        <v>99</v>
      </c>
      <c r="C18" s="106" t="s">
        <v>100</v>
      </c>
      <c r="D18" s="106" t="s">
        <v>283</v>
      </c>
      <c r="E18" t="s">
        <v>284</v>
      </c>
      <c r="F18" t="s">
        <v>131</v>
      </c>
      <c r="G18" t="s">
        <v>98</v>
      </c>
      <c r="H18" t="s">
        <v>53</v>
      </c>
      <c r="I18" s="1">
        <v>1</v>
      </c>
      <c r="J18" s="1">
        <v>1</v>
      </c>
      <c r="K18" s="2">
        <f t="shared" si="0"/>
        <v>0</v>
      </c>
      <c r="L18" s="3">
        <f t="shared" si="1"/>
        <v>0</v>
      </c>
      <c r="M18" s="5">
        <v>1000</v>
      </c>
      <c r="N18" s="5">
        <v>1000</v>
      </c>
      <c r="O18" s="6">
        <f t="shared" si="2"/>
        <v>0</v>
      </c>
      <c r="P18" s="112">
        <f t="shared" si="3"/>
        <v>0</v>
      </c>
    </row>
    <row r="19" spans="1:16" x14ac:dyDescent="0.35">
      <c r="A19" s="106" t="s">
        <v>0</v>
      </c>
      <c r="B19" s="106" t="s">
        <v>99</v>
      </c>
      <c r="C19" s="106" t="s">
        <v>100</v>
      </c>
      <c r="D19" s="106" t="s">
        <v>101</v>
      </c>
      <c r="E19" t="s">
        <v>102</v>
      </c>
      <c r="F19" t="s">
        <v>97</v>
      </c>
      <c r="G19" t="s">
        <v>98</v>
      </c>
      <c r="H19" t="s">
        <v>53</v>
      </c>
      <c r="I19" s="1">
        <v>5</v>
      </c>
      <c r="J19" s="1">
        <v>5</v>
      </c>
      <c r="K19" s="2">
        <f t="shared" si="0"/>
        <v>0</v>
      </c>
      <c r="L19" s="3">
        <f t="shared" si="1"/>
        <v>0</v>
      </c>
      <c r="M19" s="5">
        <v>7500</v>
      </c>
      <c r="N19" s="5">
        <v>7500</v>
      </c>
      <c r="O19" s="6">
        <f t="shared" si="2"/>
        <v>0</v>
      </c>
      <c r="P19" s="112">
        <f t="shared" si="3"/>
        <v>0</v>
      </c>
    </row>
    <row r="20" spans="1:16" x14ac:dyDescent="0.35">
      <c r="A20" s="106" t="s">
        <v>0</v>
      </c>
      <c r="B20" s="106" t="s">
        <v>99</v>
      </c>
      <c r="C20" s="106" t="s">
        <v>100</v>
      </c>
      <c r="D20" s="106" t="s">
        <v>103</v>
      </c>
      <c r="E20" t="s">
        <v>104</v>
      </c>
      <c r="F20" t="s">
        <v>97</v>
      </c>
      <c r="G20" t="s">
        <v>105</v>
      </c>
      <c r="H20" t="s">
        <v>53</v>
      </c>
      <c r="I20" s="1">
        <v>25</v>
      </c>
      <c r="J20" s="1">
        <v>10</v>
      </c>
      <c r="K20" s="2">
        <f t="shared" si="0"/>
        <v>-15</v>
      </c>
      <c r="L20" s="3">
        <f t="shared" si="1"/>
        <v>-0.6</v>
      </c>
      <c r="M20" s="5">
        <v>25000</v>
      </c>
      <c r="N20" s="5">
        <v>10000</v>
      </c>
      <c r="O20" s="6">
        <f t="shared" si="2"/>
        <v>-15000</v>
      </c>
      <c r="P20" s="112">
        <f t="shared" si="3"/>
        <v>-1.5</v>
      </c>
    </row>
    <row r="21" spans="1:16" x14ac:dyDescent="0.35">
      <c r="A21" s="106" t="s">
        <v>0</v>
      </c>
      <c r="B21" s="106" t="s">
        <v>99</v>
      </c>
      <c r="C21" s="106" t="s">
        <v>100</v>
      </c>
      <c r="D21" s="106" t="s">
        <v>106</v>
      </c>
      <c r="E21" t="s">
        <v>107</v>
      </c>
      <c r="F21" t="s">
        <v>97</v>
      </c>
      <c r="G21" t="s">
        <v>105</v>
      </c>
      <c r="H21" t="s">
        <v>53</v>
      </c>
      <c r="I21" s="1">
        <v>3</v>
      </c>
      <c r="J21" s="1">
        <v>4</v>
      </c>
      <c r="K21" s="2">
        <f t="shared" si="0"/>
        <v>1</v>
      </c>
      <c r="L21" s="3">
        <f t="shared" si="1"/>
        <v>0.33333333333333331</v>
      </c>
      <c r="M21" s="5">
        <v>3000</v>
      </c>
      <c r="N21" s="5">
        <v>4000</v>
      </c>
      <c r="O21" s="6">
        <f t="shared" si="2"/>
        <v>1000</v>
      </c>
      <c r="P21" s="112">
        <f t="shared" si="3"/>
        <v>0.25</v>
      </c>
    </row>
    <row r="22" spans="1:16" x14ac:dyDescent="0.35">
      <c r="A22" s="106" t="s">
        <v>0</v>
      </c>
      <c r="B22" s="106" t="s">
        <v>99</v>
      </c>
      <c r="C22" s="106" t="s">
        <v>100</v>
      </c>
      <c r="D22" s="106" t="s">
        <v>108</v>
      </c>
      <c r="E22" t="s">
        <v>109</v>
      </c>
      <c r="F22" t="s">
        <v>97</v>
      </c>
      <c r="G22" t="s">
        <v>98</v>
      </c>
      <c r="H22" t="s">
        <v>53</v>
      </c>
      <c r="I22" s="1">
        <v>1</v>
      </c>
      <c r="J22" s="1">
        <v>3</v>
      </c>
      <c r="K22" s="2">
        <f t="shared" si="0"/>
        <v>2</v>
      </c>
      <c r="L22" s="3">
        <f t="shared" si="1"/>
        <v>2</v>
      </c>
      <c r="M22" s="5">
        <v>1500</v>
      </c>
      <c r="N22" s="5">
        <v>2000</v>
      </c>
      <c r="O22" s="6">
        <f t="shared" si="2"/>
        <v>500</v>
      </c>
      <c r="P22" s="112">
        <f t="shared" si="3"/>
        <v>0.25</v>
      </c>
    </row>
    <row r="23" spans="1:16" x14ac:dyDescent="0.35">
      <c r="A23" s="106" t="s">
        <v>0</v>
      </c>
      <c r="B23" s="106" t="s">
        <v>99</v>
      </c>
      <c r="C23" s="106" t="s">
        <v>100</v>
      </c>
      <c r="D23" s="106" t="s">
        <v>110</v>
      </c>
      <c r="E23" t="s">
        <v>111</v>
      </c>
      <c r="F23" t="s">
        <v>97</v>
      </c>
      <c r="G23" t="s">
        <v>105</v>
      </c>
      <c r="H23" t="s">
        <v>53</v>
      </c>
      <c r="I23" s="1">
        <v>2</v>
      </c>
      <c r="J23" s="1">
        <v>2</v>
      </c>
      <c r="K23" s="2">
        <f t="shared" si="0"/>
        <v>0</v>
      </c>
      <c r="L23" s="3">
        <f t="shared" si="1"/>
        <v>0</v>
      </c>
      <c r="M23" s="5">
        <v>2000</v>
      </c>
      <c r="N23" s="5">
        <v>2000</v>
      </c>
      <c r="O23" s="6">
        <f t="shared" si="2"/>
        <v>0</v>
      </c>
      <c r="P23" s="112">
        <f t="shared" si="3"/>
        <v>0</v>
      </c>
    </row>
    <row r="24" spans="1:16" x14ac:dyDescent="0.35">
      <c r="A24" s="106" t="s">
        <v>0</v>
      </c>
      <c r="B24" s="106" t="s">
        <v>99</v>
      </c>
      <c r="C24" s="106" t="s">
        <v>100</v>
      </c>
      <c r="D24" s="106" t="s">
        <v>112</v>
      </c>
      <c r="E24" t="s">
        <v>113</v>
      </c>
      <c r="F24" t="s">
        <v>97</v>
      </c>
      <c r="G24" t="s">
        <v>105</v>
      </c>
      <c r="H24" t="s">
        <v>53</v>
      </c>
      <c r="I24" s="1">
        <v>1</v>
      </c>
      <c r="J24" s="1">
        <v>0</v>
      </c>
      <c r="K24" s="2">
        <f t="shared" si="0"/>
        <v>-1</v>
      </c>
      <c r="L24" s="3">
        <f t="shared" si="1"/>
        <v>-1</v>
      </c>
      <c r="M24" s="5">
        <v>1000</v>
      </c>
      <c r="N24" s="5">
        <v>0</v>
      </c>
      <c r="O24" s="6">
        <f t="shared" si="2"/>
        <v>-1000</v>
      </c>
      <c r="P24" s="112" t="s">
        <v>314</v>
      </c>
    </row>
    <row r="25" spans="1:16" x14ac:dyDescent="0.35">
      <c r="A25" s="106" t="s">
        <v>0</v>
      </c>
      <c r="B25" s="106" t="s">
        <v>99</v>
      </c>
      <c r="C25" s="106" t="s">
        <v>100</v>
      </c>
      <c r="D25" s="106" t="s">
        <v>114</v>
      </c>
      <c r="E25" t="s">
        <v>115</v>
      </c>
      <c r="F25" t="s">
        <v>97</v>
      </c>
      <c r="G25" t="s">
        <v>98</v>
      </c>
      <c r="H25" t="s">
        <v>53</v>
      </c>
      <c r="I25" s="1">
        <v>1</v>
      </c>
      <c r="J25" s="1">
        <v>1</v>
      </c>
      <c r="K25" s="2">
        <f t="shared" si="0"/>
        <v>0</v>
      </c>
      <c r="L25" s="3">
        <f t="shared" si="1"/>
        <v>0</v>
      </c>
      <c r="M25" s="5">
        <v>2000</v>
      </c>
      <c r="N25" s="5">
        <v>2000</v>
      </c>
      <c r="O25" s="6">
        <f t="shared" si="2"/>
        <v>0</v>
      </c>
      <c r="P25" s="112">
        <f t="shared" ref="P25:P30" si="4">O25/N25</f>
        <v>0</v>
      </c>
    </row>
    <row r="26" spans="1:16" x14ac:dyDescent="0.35">
      <c r="A26" s="106" t="s">
        <v>0</v>
      </c>
      <c r="B26" s="106" t="s">
        <v>99</v>
      </c>
      <c r="C26" s="106" t="s">
        <v>100</v>
      </c>
      <c r="D26" s="106" t="s">
        <v>116</v>
      </c>
      <c r="E26" t="s">
        <v>117</v>
      </c>
      <c r="F26" t="s">
        <v>97</v>
      </c>
      <c r="G26" t="s">
        <v>98</v>
      </c>
      <c r="H26" t="s">
        <v>53</v>
      </c>
      <c r="I26" s="1">
        <v>1</v>
      </c>
      <c r="J26" s="1">
        <v>2</v>
      </c>
      <c r="K26" s="2">
        <f t="shared" si="0"/>
        <v>1</v>
      </c>
      <c r="L26" s="3">
        <f t="shared" si="1"/>
        <v>1</v>
      </c>
      <c r="M26" s="5">
        <v>600</v>
      </c>
      <c r="N26" s="5">
        <v>1200</v>
      </c>
      <c r="O26" s="6">
        <f t="shared" si="2"/>
        <v>600</v>
      </c>
      <c r="P26" s="112">
        <f t="shared" si="4"/>
        <v>0.5</v>
      </c>
    </row>
    <row r="27" spans="1:16" x14ac:dyDescent="0.35">
      <c r="A27" s="106" t="s">
        <v>0</v>
      </c>
      <c r="B27" s="106" t="s">
        <v>99</v>
      </c>
      <c r="C27" s="106" t="s">
        <v>100</v>
      </c>
      <c r="D27" s="106" t="s">
        <v>247</v>
      </c>
      <c r="E27" t="s">
        <v>248</v>
      </c>
      <c r="F27" t="s">
        <v>67</v>
      </c>
      <c r="G27" t="s">
        <v>120</v>
      </c>
      <c r="H27" t="s">
        <v>57</v>
      </c>
      <c r="I27" s="1">
        <v>5</v>
      </c>
      <c r="J27" s="1">
        <v>4</v>
      </c>
      <c r="K27" s="2">
        <f t="shared" si="0"/>
        <v>-1</v>
      </c>
      <c r="L27" s="3">
        <f t="shared" si="1"/>
        <v>-0.2</v>
      </c>
      <c r="M27" s="5">
        <v>2500</v>
      </c>
      <c r="N27" s="5">
        <v>2000</v>
      </c>
      <c r="O27" s="6">
        <f t="shared" si="2"/>
        <v>-500</v>
      </c>
      <c r="P27" s="112">
        <f t="shared" si="4"/>
        <v>-0.25</v>
      </c>
    </row>
    <row r="28" spans="1:16" x14ac:dyDescent="0.35">
      <c r="A28" s="106" t="s">
        <v>0</v>
      </c>
      <c r="B28" s="106" t="s">
        <v>99</v>
      </c>
      <c r="C28" s="106" t="s">
        <v>100</v>
      </c>
      <c r="D28" s="106" t="s">
        <v>118</v>
      </c>
      <c r="E28" t="s">
        <v>119</v>
      </c>
      <c r="F28" t="s">
        <v>97</v>
      </c>
      <c r="G28" t="s">
        <v>120</v>
      </c>
      <c r="H28" t="s">
        <v>57</v>
      </c>
      <c r="I28" s="1">
        <v>8</v>
      </c>
      <c r="J28" s="1">
        <v>4</v>
      </c>
      <c r="K28" s="2">
        <f t="shared" si="0"/>
        <v>-4</v>
      </c>
      <c r="L28" s="3">
        <f t="shared" si="1"/>
        <v>-0.5</v>
      </c>
      <c r="M28" s="5">
        <v>8000</v>
      </c>
      <c r="N28" s="5">
        <v>4000</v>
      </c>
      <c r="O28" s="6">
        <f t="shared" si="2"/>
        <v>-4000</v>
      </c>
      <c r="P28" s="112">
        <f t="shared" si="4"/>
        <v>-1</v>
      </c>
    </row>
    <row r="29" spans="1:16" x14ac:dyDescent="0.35">
      <c r="A29" s="106" t="s">
        <v>0</v>
      </c>
      <c r="B29" s="106" t="s">
        <v>99</v>
      </c>
      <c r="C29" s="106" t="s">
        <v>100</v>
      </c>
      <c r="D29" s="106" t="s">
        <v>121</v>
      </c>
      <c r="E29" t="s">
        <v>122</v>
      </c>
      <c r="F29" t="s">
        <v>97</v>
      </c>
      <c r="G29" t="s">
        <v>98</v>
      </c>
      <c r="H29" t="s">
        <v>53</v>
      </c>
      <c r="I29" s="1">
        <v>6</v>
      </c>
      <c r="J29" s="1">
        <v>5</v>
      </c>
      <c r="K29" s="2">
        <f t="shared" si="0"/>
        <v>-1</v>
      </c>
      <c r="L29" s="3">
        <f t="shared" si="1"/>
        <v>-0.16666666666666666</v>
      </c>
      <c r="M29" s="5">
        <v>4500</v>
      </c>
      <c r="N29" s="5">
        <v>3500</v>
      </c>
      <c r="O29" s="6">
        <f t="shared" si="2"/>
        <v>-1000</v>
      </c>
      <c r="P29" s="112">
        <f t="shared" si="4"/>
        <v>-0.2857142857142857</v>
      </c>
    </row>
    <row r="30" spans="1:16" x14ac:dyDescent="0.35">
      <c r="A30" s="106" t="s">
        <v>0</v>
      </c>
      <c r="B30" s="106" t="s">
        <v>99</v>
      </c>
      <c r="C30" s="106" t="s">
        <v>100</v>
      </c>
      <c r="D30" s="106" t="s">
        <v>123</v>
      </c>
      <c r="E30" t="s">
        <v>124</v>
      </c>
      <c r="F30" t="s">
        <v>97</v>
      </c>
      <c r="G30" t="s">
        <v>98</v>
      </c>
      <c r="H30" t="s">
        <v>57</v>
      </c>
      <c r="I30" s="1">
        <v>64</v>
      </c>
      <c r="J30" s="1">
        <v>155</v>
      </c>
      <c r="K30" s="2">
        <f t="shared" si="0"/>
        <v>91</v>
      </c>
      <c r="L30" s="3">
        <f t="shared" si="1"/>
        <v>1.421875</v>
      </c>
      <c r="M30" s="5">
        <v>9017.26</v>
      </c>
      <c r="N30" s="5">
        <v>66782.23</v>
      </c>
      <c r="O30" s="6">
        <f t="shared" si="2"/>
        <v>57764.969999999994</v>
      </c>
      <c r="P30" s="112">
        <f t="shared" si="4"/>
        <v>0.8649751588109591</v>
      </c>
    </row>
    <row r="31" spans="1:16" x14ac:dyDescent="0.35">
      <c r="A31" s="106" t="s">
        <v>0</v>
      </c>
      <c r="B31" s="106" t="s">
        <v>99</v>
      </c>
      <c r="C31" s="106" t="s">
        <v>100</v>
      </c>
      <c r="D31" s="106" t="s">
        <v>267</v>
      </c>
      <c r="E31" t="s">
        <v>268</v>
      </c>
      <c r="F31" t="s">
        <v>97</v>
      </c>
      <c r="G31" t="s">
        <v>105</v>
      </c>
      <c r="H31" t="s">
        <v>53</v>
      </c>
      <c r="I31" s="1">
        <v>1</v>
      </c>
      <c r="J31" s="1">
        <v>0</v>
      </c>
      <c r="K31" s="2">
        <f t="shared" si="0"/>
        <v>-1</v>
      </c>
      <c r="L31" s="3">
        <f t="shared" si="1"/>
        <v>-1</v>
      </c>
      <c r="M31" s="5">
        <v>500</v>
      </c>
      <c r="N31" s="5">
        <v>0</v>
      </c>
      <c r="O31" s="6">
        <f t="shared" si="2"/>
        <v>-500</v>
      </c>
      <c r="P31" s="112" t="s">
        <v>314</v>
      </c>
    </row>
    <row r="32" spans="1:16" x14ac:dyDescent="0.35">
      <c r="A32" s="106" t="s">
        <v>0</v>
      </c>
      <c r="B32" s="106" t="s">
        <v>99</v>
      </c>
      <c r="C32" s="106" t="s">
        <v>100</v>
      </c>
      <c r="D32" s="106" t="s">
        <v>125</v>
      </c>
      <c r="E32" t="s">
        <v>126</v>
      </c>
      <c r="F32" t="s">
        <v>97</v>
      </c>
      <c r="G32" t="s">
        <v>98</v>
      </c>
      <c r="H32" t="s">
        <v>53</v>
      </c>
      <c r="I32" s="1">
        <v>2</v>
      </c>
      <c r="J32" s="1">
        <v>2</v>
      </c>
      <c r="K32" s="2">
        <f t="shared" si="0"/>
        <v>0</v>
      </c>
      <c r="L32" s="3">
        <f t="shared" si="1"/>
        <v>0</v>
      </c>
      <c r="M32" s="5">
        <v>2000</v>
      </c>
      <c r="N32" s="5">
        <v>2000</v>
      </c>
      <c r="O32" s="6">
        <f t="shared" si="2"/>
        <v>0</v>
      </c>
      <c r="P32" s="112">
        <f t="shared" ref="P32:P55" si="5">O32/N32</f>
        <v>0</v>
      </c>
    </row>
    <row r="33" spans="1:16" x14ac:dyDescent="0.35">
      <c r="A33" s="106" t="s">
        <v>0</v>
      </c>
      <c r="B33" s="106" t="s">
        <v>99</v>
      </c>
      <c r="C33" s="106" t="s">
        <v>100</v>
      </c>
      <c r="D33" s="106" t="s">
        <v>127</v>
      </c>
      <c r="E33" t="s">
        <v>128</v>
      </c>
      <c r="F33" t="s">
        <v>97</v>
      </c>
      <c r="G33" t="s">
        <v>98</v>
      </c>
      <c r="H33" t="s">
        <v>53</v>
      </c>
      <c r="I33" s="1">
        <v>22</v>
      </c>
      <c r="J33" s="1">
        <v>20</v>
      </c>
      <c r="K33" s="2">
        <f t="shared" si="0"/>
        <v>-2</v>
      </c>
      <c r="L33" s="3">
        <f t="shared" si="1"/>
        <v>-9.0909090909090912E-2</v>
      </c>
      <c r="M33" s="5">
        <v>30250</v>
      </c>
      <c r="N33" s="5">
        <v>22250</v>
      </c>
      <c r="O33" s="6">
        <f t="shared" si="2"/>
        <v>-8000</v>
      </c>
      <c r="P33" s="112">
        <f t="shared" si="5"/>
        <v>-0.3595505617977528</v>
      </c>
    </row>
    <row r="34" spans="1:16" x14ac:dyDescent="0.35">
      <c r="A34" s="106" t="s">
        <v>0</v>
      </c>
      <c r="B34" s="106" t="s">
        <v>99</v>
      </c>
      <c r="C34" s="106" t="s">
        <v>100</v>
      </c>
      <c r="D34" s="106" t="s">
        <v>129</v>
      </c>
      <c r="E34" t="s">
        <v>130</v>
      </c>
      <c r="F34" t="s">
        <v>131</v>
      </c>
      <c r="G34" t="s">
        <v>98</v>
      </c>
      <c r="H34" t="s">
        <v>53</v>
      </c>
      <c r="I34" s="1">
        <v>1</v>
      </c>
      <c r="J34" s="1">
        <v>1</v>
      </c>
      <c r="K34" s="2">
        <f t="shared" si="0"/>
        <v>0</v>
      </c>
      <c r="L34" s="3">
        <f t="shared" si="1"/>
        <v>0</v>
      </c>
      <c r="M34" s="5">
        <v>1000</v>
      </c>
      <c r="N34" s="5">
        <v>1000</v>
      </c>
      <c r="O34" s="6">
        <f t="shared" si="2"/>
        <v>0</v>
      </c>
      <c r="P34" s="112">
        <f t="shared" si="5"/>
        <v>0</v>
      </c>
    </row>
    <row r="35" spans="1:16" x14ac:dyDescent="0.35">
      <c r="A35" s="106" t="s">
        <v>0</v>
      </c>
      <c r="B35" s="106" t="s">
        <v>99</v>
      </c>
      <c r="C35" s="106" t="s">
        <v>100</v>
      </c>
      <c r="D35" s="106" t="s">
        <v>132</v>
      </c>
      <c r="E35" t="s">
        <v>133</v>
      </c>
      <c r="F35" t="s">
        <v>131</v>
      </c>
      <c r="G35" t="s">
        <v>98</v>
      </c>
      <c r="H35" t="s">
        <v>53</v>
      </c>
      <c r="I35" s="1">
        <v>2</v>
      </c>
      <c r="J35" s="1">
        <v>2</v>
      </c>
      <c r="K35" s="2">
        <f t="shared" si="0"/>
        <v>0</v>
      </c>
      <c r="L35" s="3">
        <f t="shared" si="1"/>
        <v>0</v>
      </c>
      <c r="M35" s="5">
        <v>4000</v>
      </c>
      <c r="N35" s="5">
        <v>7000</v>
      </c>
      <c r="O35" s="6">
        <f t="shared" si="2"/>
        <v>3000</v>
      </c>
      <c r="P35" s="112">
        <f t="shared" si="5"/>
        <v>0.42857142857142855</v>
      </c>
    </row>
    <row r="36" spans="1:16" x14ac:dyDescent="0.35">
      <c r="A36" s="106" t="s">
        <v>0</v>
      </c>
      <c r="B36" s="106" t="s">
        <v>99</v>
      </c>
      <c r="C36" s="106" t="s">
        <v>100</v>
      </c>
      <c r="D36" s="106" t="s">
        <v>134</v>
      </c>
      <c r="E36" t="s">
        <v>135</v>
      </c>
      <c r="F36" t="s">
        <v>131</v>
      </c>
      <c r="G36" t="s">
        <v>98</v>
      </c>
      <c r="H36" t="s">
        <v>53</v>
      </c>
      <c r="I36" s="1">
        <v>1</v>
      </c>
      <c r="J36" s="1">
        <v>2</v>
      </c>
      <c r="K36" s="2">
        <f t="shared" si="0"/>
        <v>1</v>
      </c>
      <c r="L36" s="3">
        <f t="shared" si="1"/>
        <v>1</v>
      </c>
      <c r="M36" s="5">
        <v>500</v>
      </c>
      <c r="N36" s="119">
        <v>1000</v>
      </c>
      <c r="O36" s="6">
        <f t="shared" si="2"/>
        <v>500</v>
      </c>
      <c r="P36" s="112">
        <f t="shared" si="5"/>
        <v>0.5</v>
      </c>
    </row>
    <row r="37" spans="1:16" x14ac:dyDescent="0.35">
      <c r="A37" s="106" t="s">
        <v>0</v>
      </c>
      <c r="B37" s="106" t="s">
        <v>99</v>
      </c>
      <c r="C37" s="106" t="s">
        <v>100</v>
      </c>
      <c r="D37" s="106" t="s">
        <v>322</v>
      </c>
      <c r="E37" t="s">
        <v>323</v>
      </c>
      <c r="F37" t="s">
        <v>97</v>
      </c>
      <c r="G37" t="s">
        <v>120</v>
      </c>
      <c r="H37" t="s">
        <v>53</v>
      </c>
      <c r="I37" s="1">
        <v>0</v>
      </c>
      <c r="J37" s="1">
        <v>10</v>
      </c>
      <c r="K37" s="2">
        <f t="shared" si="0"/>
        <v>10</v>
      </c>
      <c r="L37" s="112" t="s">
        <v>314</v>
      </c>
      <c r="M37" s="5">
        <v>0</v>
      </c>
      <c r="N37" s="5">
        <v>4545</v>
      </c>
      <c r="O37" s="6">
        <f t="shared" si="2"/>
        <v>4545</v>
      </c>
      <c r="P37" s="112">
        <f t="shared" si="5"/>
        <v>1</v>
      </c>
    </row>
    <row r="38" spans="1:16" x14ac:dyDescent="0.35">
      <c r="A38" s="106" t="s">
        <v>0</v>
      </c>
      <c r="B38" s="106" t="s">
        <v>99</v>
      </c>
      <c r="C38" s="106" t="s">
        <v>100</v>
      </c>
      <c r="D38" s="106" t="s">
        <v>136</v>
      </c>
      <c r="E38" t="s">
        <v>137</v>
      </c>
      <c r="F38" t="s">
        <v>97</v>
      </c>
      <c r="G38" t="s">
        <v>98</v>
      </c>
      <c r="H38" t="s">
        <v>53</v>
      </c>
      <c r="I38" s="1">
        <v>3</v>
      </c>
      <c r="J38" s="1">
        <v>3</v>
      </c>
      <c r="K38" s="2">
        <f t="shared" si="0"/>
        <v>0</v>
      </c>
      <c r="L38" s="3">
        <f>K38/I38</f>
        <v>0</v>
      </c>
      <c r="M38" s="5">
        <v>1500</v>
      </c>
      <c r="N38" s="119">
        <v>1500</v>
      </c>
      <c r="O38" s="6">
        <f t="shared" si="2"/>
        <v>0</v>
      </c>
      <c r="P38" s="112">
        <f t="shared" si="5"/>
        <v>0</v>
      </c>
    </row>
    <row r="39" spans="1:16" x14ac:dyDescent="0.35">
      <c r="A39" s="106" t="s">
        <v>0</v>
      </c>
      <c r="B39" s="106" t="s">
        <v>99</v>
      </c>
      <c r="C39" s="106" t="s">
        <v>100</v>
      </c>
      <c r="D39" s="106" t="s">
        <v>138</v>
      </c>
      <c r="E39" t="s">
        <v>139</v>
      </c>
      <c r="F39" t="s">
        <v>97</v>
      </c>
      <c r="G39" t="s">
        <v>98</v>
      </c>
      <c r="H39" t="s">
        <v>57</v>
      </c>
      <c r="I39" s="1">
        <v>0</v>
      </c>
      <c r="J39" s="1">
        <v>1</v>
      </c>
      <c r="K39" s="2">
        <f t="shared" si="0"/>
        <v>1</v>
      </c>
      <c r="L39" s="112" t="s">
        <v>314</v>
      </c>
      <c r="M39" s="5">
        <v>0</v>
      </c>
      <c r="N39" s="5">
        <v>1500</v>
      </c>
      <c r="O39" s="6">
        <f t="shared" si="2"/>
        <v>1500</v>
      </c>
      <c r="P39" s="112">
        <f t="shared" si="5"/>
        <v>1</v>
      </c>
    </row>
    <row r="40" spans="1:16" x14ac:dyDescent="0.35">
      <c r="A40" s="106" t="s">
        <v>0</v>
      </c>
      <c r="B40" s="106" t="s">
        <v>99</v>
      </c>
      <c r="C40" s="106" t="s">
        <v>100</v>
      </c>
      <c r="D40" s="106" t="s">
        <v>140</v>
      </c>
      <c r="E40" t="s">
        <v>141</v>
      </c>
      <c r="F40" t="s">
        <v>97</v>
      </c>
      <c r="G40" t="s">
        <v>98</v>
      </c>
      <c r="H40" t="s">
        <v>53</v>
      </c>
      <c r="I40" s="1">
        <v>1</v>
      </c>
      <c r="J40" s="1">
        <v>1</v>
      </c>
      <c r="K40" s="2">
        <f t="shared" si="0"/>
        <v>0</v>
      </c>
      <c r="L40" s="3">
        <f t="shared" ref="L40:L52" si="6">K40/I40</f>
        <v>0</v>
      </c>
      <c r="M40" s="5">
        <v>5000</v>
      </c>
      <c r="N40" s="5">
        <v>5000</v>
      </c>
      <c r="O40" s="6">
        <f t="shared" si="2"/>
        <v>0</v>
      </c>
      <c r="P40" s="112">
        <f t="shared" si="5"/>
        <v>0</v>
      </c>
    </row>
    <row r="41" spans="1:16" x14ac:dyDescent="0.35">
      <c r="A41" s="106" t="s">
        <v>0</v>
      </c>
      <c r="B41" s="106" t="s">
        <v>99</v>
      </c>
      <c r="C41" s="106" t="s">
        <v>100</v>
      </c>
      <c r="D41" s="106" t="s">
        <v>142</v>
      </c>
      <c r="E41" t="s">
        <v>143</v>
      </c>
      <c r="F41" t="s">
        <v>131</v>
      </c>
      <c r="G41" t="s">
        <v>98</v>
      </c>
      <c r="H41" t="s">
        <v>53</v>
      </c>
      <c r="I41" s="1">
        <v>4</v>
      </c>
      <c r="J41" s="1">
        <v>5</v>
      </c>
      <c r="K41" s="2">
        <f t="shared" si="0"/>
        <v>1</v>
      </c>
      <c r="L41" s="3">
        <f t="shared" si="6"/>
        <v>0.25</v>
      </c>
      <c r="M41" s="5">
        <v>2000</v>
      </c>
      <c r="N41" s="5">
        <v>2500</v>
      </c>
      <c r="O41" s="6">
        <f t="shared" si="2"/>
        <v>500</v>
      </c>
      <c r="P41" s="112">
        <f t="shared" si="5"/>
        <v>0.2</v>
      </c>
    </row>
    <row r="42" spans="1:16" x14ac:dyDescent="0.35">
      <c r="A42" s="106" t="s">
        <v>0</v>
      </c>
      <c r="B42" s="106" t="s">
        <v>99</v>
      </c>
      <c r="C42" s="106" t="s">
        <v>100</v>
      </c>
      <c r="D42" s="106" t="s">
        <v>144</v>
      </c>
      <c r="E42" t="s">
        <v>145</v>
      </c>
      <c r="F42" t="s">
        <v>97</v>
      </c>
      <c r="G42" t="s">
        <v>98</v>
      </c>
      <c r="H42" t="s">
        <v>57</v>
      </c>
      <c r="I42" s="1">
        <v>55</v>
      </c>
      <c r="J42" s="1">
        <v>26</v>
      </c>
      <c r="K42" s="2">
        <f t="shared" si="0"/>
        <v>-29</v>
      </c>
      <c r="L42" s="3">
        <f t="shared" si="6"/>
        <v>-0.52727272727272723</v>
      </c>
      <c r="M42" s="5">
        <v>3479.88</v>
      </c>
      <c r="N42" s="5">
        <v>1447.04</v>
      </c>
      <c r="O42" s="6">
        <f t="shared" si="2"/>
        <v>-2032.8400000000001</v>
      </c>
      <c r="P42" s="112">
        <f t="shared" si="5"/>
        <v>-1.4048264042459091</v>
      </c>
    </row>
    <row r="43" spans="1:16" x14ac:dyDescent="0.35">
      <c r="A43" s="106" t="s">
        <v>0</v>
      </c>
      <c r="B43" s="106" t="s">
        <v>99</v>
      </c>
      <c r="C43" s="106" t="s">
        <v>100</v>
      </c>
      <c r="D43" s="106" t="s">
        <v>269</v>
      </c>
      <c r="E43" t="s">
        <v>270</v>
      </c>
      <c r="F43" t="s">
        <v>97</v>
      </c>
      <c r="G43" t="s">
        <v>194</v>
      </c>
      <c r="H43" t="s">
        <v>53</v>
      </c>
      <c r="I43" s="1">
        <v>2</v>
      </c>
      <c r="J43" s="1">
        <v>1</v>
      </c>
      <c r="K43" s="2">
        <f t="shared" si="0"/>
        <v>-1</v>
      </c>
      <c r="L43" s="3">
        <f t="shared" si="6"/>
        <v>-0.5</v>
      </c>
      <c r="M43" s="5">
        <v>3000</v>
      </c>
      <c r="N43" s="5">
        <v>1500</v>
      </c>
      <c r="O43" s="6">
        <f t="shared" si="2"/>
        <v>-1500</v>
      </c>
      <c r="P43" s="112">
        <f t="shared" si="5"/>
        <v>-1</v>
      </c>
    </row>
    <row r="44" spans="1:16" x14ac:dyDescent="0.35">
      <c r="A44" s="106" t="s">
        <v>0</v>
      </c>
      <c r="B44" s="106" t="s">
        <v>99</v>
      </c>
      <c r="C44" s="106" t="s">
        <v>100</v>
      </c>
      <c r="D44" s="106" t="s">
        <v>146</v>
      </c>
      <c r="E44" t="s">
        <v>147</v>
      </c>
      <c r="F44" t="s">
        <v>97</v>
      </c>
      <c r="G44" t="s">
        <v>98</v>
      </c>
      <c r="H44" t="s">
        <v>53</v>
      </c>
      <c r="I44" s="1">
        <v>1</v>
      </c>
      <c r="J44" s="1">
        <v>1</v>
      </c>
      <c r="K44" s="2">
        <f t="shared" ref="K44:K75" si="7">J44-I44</f>
        <v>0</v>
      </c>
      <c r="L44" s="3">
        <f t="shared" si="6"/>
        <v>0</v>
      </c>
      <c r="M44" s="5">
        <v>500</v>
      </c>
      <c r="N44" s="5">
        <v>500</v>
      </c>
      <c r="O44" s="6">
        <f t="shared" ref="O44:O75" si="8">N44-M44</f>
        <v>0</v>
      </c>
      <c r="P44" s="112">
        <f t="shared" si="5"/>
        <v>0</v>
      </c>
    </row>
    <row r="45" spans="1:16" x14ac:dyDescent="0.35">
      <c r="A45" s="106" t="s">
        <v>0</v>
      </c>
      <c r="B45" s="106" t="s">
        <v>99</v>
      </c>
      <c r="C45" s="106" t="s">
        <v>100</v>
      </c>
      <c r="D45" s="106" t="s">
        <v>148</v>
      </c>
      <c r="E45" t="s">
        <v>149</v>
      </c>
      <c r="F45" t="s">
        <v>97</v>
      </c>
      <c r="G45" t="s">
        <v>98</v>
      </c>
      <c r="H45" t="s">
        <v>53</v>
      </c>
      <c r="I45" s="1">
        <v>1</v>
      </c>
      <c r="J45" s="1">
        <v>1</v>
      </c>
      <c r="K45" s="2">
        <f t="shared" si="7"/>
        <v>0</v>
      </c>
      <c r="L45" s="3">
        <f t="shared" si="6"/>
        <v>0</v>
      </c>
      <c r="M45" s="5">
        <v>500</v>
      </c>
      <c r="N45" s="5">
        <v>500</v>
      </c>
      <c r="O45" s="6">
        <f t="shared" si="8"/>
        <v>0</v>
      </c>
      <c r="P45" s="112">
        <f t="shared" si="5"/>
        <v>0</v>
      </c>
    </row>
    <row r="46" spans="1:16" x14ac:dyDescent="0.35">
      <c r="A46" s="106" t="s">
        <v>0</v>
      </c>
      <c r="B46" s="106" t="s">
        <v>99</v>
      </c>
      <c r="C46" s="106" t="s">
        <v>100</v>
      </c>
      <c r="D46" s="106" t="s">
        <v>150</v>
      </c>
      <c r="E46" t="s">
        <v>151</v>
      </c>
      <c r="F46" t="s">
        <v>97</v>
      </c>
      <c r="G46" t="s">
        <v>98</v>
      </c>
      <c r="H46" t="s">
        <v>53</v>
      </c>
      <c r="I46" s="1">
        <v>5</v>
      </c>
      <c r="J46" s="1">
        <v>4</v>
      </c>
      <c r="K46" s="2">
        <f t="shared" si="7"/>
        <v>-1</v>
      </c>
      <c r="L46" s="3">
        <f t="shared" si="6"/>
        <v>-0.2</v>
      </c>
      <c r="M46" s="5">
        <v>3800</v>
      </c>
      <c r="N46" s="5">
        <v>7750</v>
      </c>
      <c r="O46" s="6">
        <f t="shared" si="8"/>
        <v>3950</v>
      </c>
      <c r="P46" s="112">
        <f t="shared" si="5"/>
        <v>0.50967741935483868</v>
      </c>
    </row>
    <row r="47" spans="1:16" x14ac:dyDescent="0.35">
      <c r="A47" s="106" t="s">
        <v>0</v>
      </c>
      <c r="B47" s="106" t="s">
        <v>99</v>
      </c>
      <c r="C47" s="106" t="s">
        <v>100</v>
      </c>
      <c r="D47" s="106" t="s">
        <v>152</v>
      </c>
      <c r="E47" t="s">
        <v>153</v>
      </c>
      <c r="F47" t="s">
        <v>97</v>
      </c>
      <c r="G47" t="s">
        <v>105</v>
      </c>
      <c r="H47" t="s">
        <v>53</v>
      </c>
      <c r="I47" s="1">
        <v>1</v>
      </c>
      <c r="J47" s="1">
        <v>1</v>
      </c>
      <c r="K47" s="2">
        <f t="shared" si="7"/>
        <v>0</v>
      </c>
      <c r="L47" s="3">
        <f t="shared" si="6"/>
        <v>0</v>
      </c>
      <c r="M47" s="5">
        <v>500</v>
      </c>
      <c r="N47" s="5">
        <v>500</v>
      </c>
      <c r="O47" s="6">
        <f t="shared" si="8"/>
        <v>0</v>
      </c>
      <c r="P47" s="112">
        <f t="shared" si="5"/>
        <v>0</v>
      </c>
    </row>
    <row r="48" spans="1:16" x14ac:dyDescent="0.35">
      <c r="A48" s="106" t="s">
        <v>0</v>
      </c>
      <c r="B48" s="106" t="s">
        <v>99</v>
      </c>
      <c r="C48" s="106" t="s">
        <v>100</v>
      </c>
      <c r="D48" s="106" t="s">
        <v>154</v>
      </c>
      <c r="E48" t="s">
        <v>155</v>
      </c>
      <c r="F48" t="s">
        <v>97</v>
      </c>
      <c r="G48" t="s">
        <v>98</v>
      </c>
      <c r="H48" t="s">
        <v>53</v>
      </c>
      <c r="I48" s="1">
        <v>4</v>
      </c>
      <c r="J48" s="1">
        <v>3</v>
      </c>
      <c r="K48" s="2">
        <f t="shared" si="7"/>
        <v>-1</v>
      </c>
      <c r="L48" s="3">
        <f t="shared" si="6"/>
        <v>-0.25</v>
      </c>
      <c r="M48" s="5">
        <v>6000</v>
      </c>
      <c r="N48" s="5">
        <v>4500</v>
      </c>
      <c r="O48" s="6">
        <f t="shared" si="8"/>
        <v>-1500</v>
      </c>
      <c r="P48" s="112">
        <f t="shared" si="5"/>
        <v>-0.33333333333333331</v>
      </c>
    </row>
    <row r="49" spans="1:16" x14ac:dyDescent="0.35">
      <c r="A49" s="106" t="s">
        <v>0</v>
      </c>
      <c r="B49" s="106" t="s">
        <v>99</v>
      </c>
      <c r="C49" s="106" t="s">
        <v>100</v>
      </c>
      <c r="D49" s="106" t="s">
        <v>156</v>
      </c>
      <c r="E49" t="s">
        <v>157</v>
      </c>
      <c r="F49" t="s">
        <v>97</v>
      </c>
      <c r="G49" t="s">
        <v>98</v>
      </c>
      <c r="H49" t="s">
        <v>53</v>
      </c>
      <c r="I49" s="1">
        <v>2</v>
      </c>
      <c r="J49" s="1">
        <v>2</v>
      </c>
      <c r="K49" s="2">
        <f t="shared" si="7"/>
        <v>0</v>
      </c>
      <c r="L49" s="3">
        <f t="shared" si="6"/>
        <v>0</v>
      </c>
      <c r="M49" s="5">
        <v>2000</v>
      </c>
      <c r="N49" s="5">
        <v>4000</v>
      </c>
      <c r="O49" s="6">
        <f t="shared" si="8"/>
        <v>2000</v>
      </c>
      <c r="P49" s="112">
        <f t="shared" si="5"/>
        <v>0.5</v>
      </c>
    </row>
    <row r="50" spans="1:16" x14ac:dyDescent="0.35">
      <c r="A50" s="106" t="s">
        <v>0</v>
      </c>
      <c r="B50" s="106" t="s">
        <v>99</v>
      </c>
      <c r="C50" s="106" t="s">
        <v>100</v>
      </c>
      <c r="D50" s="106" t="s">
        <v>271</v>
      </c>
      <c r="E50" t="s">
        <v>272</v>
      </c>
      <c r="F50" t="s">
        <v>131</v>
      </c>
      <c r="G50" t="s">
        <v>98</v>
      </c>
      <c r="H50" t="s">
        <v>53</v>
      </c>
      <c r="I50" s="1">
        <v>6</v>
      </c>
      <c r="J50" s="1">
        <v>3</v>
      </c>
      <c r="K50" s="2">
        <f t="shared" si="7"/>
        <v>-3</v>
      </c>
      <c r="L50" s="3">
        <f t="shared" si="6"/>
        <v>-0.5</v>
      </c>
      <c r="M50" s="5">
        <v>1500</v>
      </c>
      <c r="N50" s="5">
        <v>1500</v>
      </c>
      <c r="O50" s="6">
        <f t="shared" si="8"/>
        <v>0</v>
      </c>
      <c r="P50" s="112">
        <f t="shared" si="5"/>
        <v>0</v>
      </c>
    </row>
    <row r="51" spans="1:16" x14ac:dyDescent="0.35">
      <c r="A51" s="106" t="s">
        <v>0</v>
      </c>
      <c r="B51" s="106" t="s">
        <v>99</v>
      </c>
      <c r="C51" s="106" t="s">
        <v>100</v>
      </c>
      <c r="D51" s="106" t="s">
        <v>158</v>
      </c>
      <c r="E51" t="s">
        <v>159</v>
      </c>
      <c r="F51" t="s">
        <v>131</v>
      </c>
      <c r="G51" t="s">
        <v>98</v>
      </c>
      <c r="H51" t="s">
        <v>53</v>
      </c>
      <c r="I51" s="1">
        <v>1</v>
      </c>
      <c r="J51" s="1">
        <v>1</v>
      </c>
      <c r="K51" s="2">
        <f t="shared" si="7"/>
        <v>0</v>
      </c>
      <c r="L51" s="3">
        <f t="shared" si="6"/>
        <v>0</v>
      </c>
      <c r="M51" s="5">
        <v>500</v>
      </c>
      <c r="N51" s="5">
        <v>500</v>
      </c>
      <c r="O51" s="6">
        <f t="shared" si="8"/>
        <v>0</v>
      </c>
      <c r="P51" s="112">
        <f t="shared" si="5"/>
        <v>0</v>
      </c>
    </row>
    <row r="52" spans="1:16" x14ac:dyDescent="0.35">
      <c r="A52" s="106" t="s">
        <v>0</v>
      </c>
      <c r="B52" s="106" t="s">
        <v>99</v>
      </c>
      <c r="C52" s="106" t="s">
        <v>100</v>
      </c>
      <c r="D52" s="106" t="s">
        <v>160</v>
      </c>
      <c r="E52" t="s">
        <v>161</v>
      </c>
      <c r="F52" t="s">
        <v>131</v>
      </c>
      <c r="G52" t="s">
        <v>98</v>
      </c>
      <c r="H52" t="s">
        <v>53</v>
      </c>
      <c r="I52" s="1">
        <v>13</v>
      </c>
      <c r="J52" s="1">
        <v>6</v>
      </c>
      <c r="K52" s="2">
        <f t="shared" si="7"/>
        <v>-7</v>
      </c>
      <c r="L52" s="3">
        <f t="shared" si="6"/>
        <v>-0.53846153846153844</v>
      </c>
      <c r="M52" s="5">
        <v>26625</v>
      </c>
      <c r="N52" s="119">
        <v>14000</v>
      </c>
      <c r="O52" s="6">
        <f t="shared" si="8"/>
        <v>-12625</v>
      </c>
      <c r="P52" s="112">
        <f t="shared" si="5"/>
        <v>-0.9017857142857143</v>
      </c>
    </row>
    <row r="53" spans="1:16" x14ac:dyDescent="0.35">
      <c r="A53" s="106" t="s">
        <v>0</v>
      </c>
      <c r="B53" s="106" t="s">
        <v>99</v>
      </c>
      <c r="C53" s="106" t="s">
        <v>100</v>
      </c>
      <c r="D53" s="106" t="s">
        <v>324</v>
      </c>
      <c r="E53" t="s">
        <v>325</v>
      </c>
      <c r="F53" t="s">
        <v>97</v>
      </c>
      <c r="G53" t="s">
        <v>98</v>
      </c>
      <c r="H53" t="s">
        <v>53</v>
      </c>
      <c r="I53" s="1">
        <v>0</v>
      </c>
      <c r="J53" s="1">
        <v>1</v>
      </c>
      <c r="K53" s="2">
        <f t="shared" si="7"/>
        <v>1</v>
      </c>
      <c r="L53" s="112" t="s">
        <v>314</v>
      </c>
      <c r="M53" s="5">
        <v>0</v>
      </c>
      <c r="N53" s="5">
        <v>500</v>
      </c>
      <c r="O53" s="6">
        <f t="shared" si="8"/>
        <v>500</v>
      </c>
      <c r="P53" s="112">
        <f t="shared" si="5"/>
        <v>1</v>
      </c>
    </row>
    <row r="54" spans="1:16" x14ac:dyDescent="0.35">
      <c r="A54" s="106" t="s">
        <v>0</v>
      </c>
      <c r="B54" s="106" t="s">
        <v>99</v>
      </c>
      <c r="C54" s="106" t="s">
        <v>100</v>
      </c>
      <c r="D54" s="106" t="s">
        <v>162</v>
      </c>
      <c r="E54" t="s">
        <v>163</v>
      </c>
      <c r="F54" t="s">
        <v>131</v>
      </c>
      <c r="G54" t="s">
        <v>98</v>
      </c>
      <c r="H54" t="s">
        <v>53</v>
      </c>
      <c r="I54" s="1">
        <v>1</v>
      </c>
      <c r="J54" s="1">
        <v>1</v>
      </c>
      <c r="K54" s="2">
        <f t="shared" si="7"/>
        <v>0</v>
      </c>
      <c r="L54" s="3">
        <f t="shared" ref="L54:L59" si="9">K54/I54</f>
        <v>0</v>
      </c>
      <c r="M54" s="5">
        <v>500</v>
      </c>
      <c r="N54" s="5">
        <v>500</v>
      </c>
      <c r="O54" s="6">
        <f t="shared" si="8"/>
        <v>0</v>
      </c>
      <c r="P54" s="112">
        <f t="shared" si="5"/>
        <v>0</v>
      </c>
    </row>
    <row r="55" spans="1:16" x14ac:dyDescent="0.35">
      <c r="A55" s="106" t="s">
        <v>0</v>
      </c>
      <c r="B55" s="106" t="s">
        <v>99</v>
      </c>
      <c r="C55" s="106" t="s">
        <v>100</v>
      </c>
      <c r="D55" s="106" t="s">
        <v>164</v>
      </c>
      <c r="E55" t="s">
        <v>165</v>
      </c>
      <c r="F55" t="s">
        <v>131</v>
      </c>
      <c r="G55" t="s">
        <v>98</v>
      </c>
      <c r="H55" t="s">
        <v>53</v>
      </c>
      <c r="I55" s="1">
        <v>2</v>
      </c>
      <c r="J55" s="1">
        <v>2</v>
      </c>
      <c r="K55" s="2">
        <f t="shared" si="7"/>
        <v>0</v>
      </c>
      <c r="L55" s="3">
        <f t="shared" si="9"/>
        <v>0</v>
      </c>
      <c r="M55" s="5">
        <v>1000</v>
      </c>
      <c r="N55" s="5">
        <v>1000</v>
      </c>
      <c r="O55" s="6">
        <f t="shared" si="8"/>
        <v>0</v>
      </c>
      <c r="P55" s="112">
        <f t="shared" si="5"/>
        <v>0</v>
      </c>
    </row>
    <row r="56" spans="1:16" x14ac:dyDescent="0.35">
      <c r="A56" s="106" t="s">
        <v>0</v>
      </c>
      <c r="B56" s="106" t="s">
        <v>99</v>
      </c>
      <c r="C56" s="106" t="s">
        <v>100</v>
      </c>
      <c r="D56" s="106" t="s">
        <v>166</v>
      </c>
      <c r="E56" t="s">
        <v>167</v>
      </c>
      <c r="F56" t="s">
        <v>131</v>
      </c>
      <c r="G56" t="s">
        <v>98</v>
      </c>
      <c r="H56" t="s">
        <v>53</v>
      </c>
      <c r="I56" s="1">
        <v>1</v>
      </c>
      <c r="J56" s="1">
        <v>0</v>
      </c>
      <c r="K56" s="2">
        <f t="shared" si="7"/>
        <v>-1</v>
      </c>
      <c r="L56" s="3">
        <f t="shared" si="9"/>
        <v>-1</v>
      </c>
      <c r="M56" s="5">
        <v>1000</v>
      </c>
      <c r="N56" s="5">
        <v>0</v>
      </c>
      <c r="O56" s="6">
        <f t="shared" si="8"/>
        <v>-1000</v>
      </c>
      <c r="P56" s="112" t="s">
        <v>314</v>
      </c>
    </row>
    <row r="57" spans="1:16" x14ac:dyDescent="0.35">
      <c r="A57" s="106" t="s">
        <v>0</v>
      </c>
      <c r="B57" s="106" t="s">
        <v>99</v>
      </c>
      <c r="C57" s="106" t="s">
        <v>100</v>
      </c>
      <c r="D57" s="106" t="s">
        <v>168</v>
      </c>
      <c r="E57" t="s">
        <v>169</v>
      </c>
      <c r="F57" t="s">
        <v>131</v>
      </c>
      <c r="G57" t="s">
        <v>98</v>
      </c>
      <c r="H57" t="s">
        <v>53</v>
      </c>
      <c r="I57" s="1">
        <v>1</v>
      </c>
      <c r="J57" s="1">
        <v>1</v>
      </c>
      <c r="K57" s="2">
        <f t="shared" si="7"/>
        <v>0</v>
      </c>
      <c r="L57" s="3">
        <f t="shared" si="9"/>
        <v>0</v>
      </c>
      <c r="M57" s="5">
        <v>1000</v>
      </c>
      <c r="N57" s="5">
        <v>1000</v>
      </c>
      <c r="O57" s="6">
        <f t="shared" si="8"/>
        <v>0</v>
      </c>
      <c r="P57" s="112">
        <f t="shared" ref="P57:P69" si="10">O57/N57</f>
        <v>0</v>
      </c>
    </row>
    <row r="58" spans="1:16" x14ac:dyDescent="0.35">
      <c r="A58" s="106" t="s">
        <v>0</v>
      </c>
      <c r="B58" s="106" t="s">
        <v>99</v>
      </c>
      <c r="C58" s="106" t="s">
        <v>100</v>
      </c>
      <c r="D58" s="106" t="s">
        <v>170</v>
      </c>
      <c r="E58" t="s">
        <v>171</v>
      </c>
      <c r="F58" t="s">
        <v>131</v>
      </c>
      <c r="G58" t="s">
        <v>98</v>
      </c>
      <c r="H58" t="s">
        <v>53</v>
      </c>
      <c r="I58" s="1">
        <v>1</v>
      </c>
      <c r="J58" s="1">
        <v>1</v>
      </c>
      <c r="K58" s="2">
        <f t="shared" si="7"/>
        <v>0</v>
      </c>
      <c r="L58" s="3">
        <f t="shared" si="9"/>
        <v>0</v>
      </c>
      <c r="M58" s="5">
        <v>2500</v>
      </c>
      <c r="N58" s="5">
        <v>2500</v>
      </c>
      <c r="O58" s="6">
        <f t="shared" si="8"/>
        <v>0</v>
      </c>
      <c r="P58" s="112">
        <f t="shared" si="10"/>
        <v>0</v>
      </c>
    </row>
    <row r="59" spans="1:16" x14ac:dyDescent="0.35">
      <c r="A59" s="106" t="s">
        <v>0</v>
      </c>
      <c r="B59" s="106" t="s">
        <v>99</v>
      </c>
      <c r="C59" s="106" t="s">
        <v>100</v>
      </c>
      <c r="D59" s="106" t="s">
        <v>172</v>
      </c>
      <c r="E59" t="s">
        <v>173</v>
      </c>
      <c r="F59" t="s">
        <v>131</v>
      </c>
      <c r="G59" t="s">
        <v>98</v>
      </c>
      <c r="H59" t="s">
        <v>53</v>
      </c>
      <c r="I59" s="1">
        <v>7</v>
      </c>
      <c r="J59" s="1">
        <v>9</v>
      </c>
      <c r="K59" s="2">
        <f t="shared" si="7"/>
        <v>2</v>
      </c>
      <c r="L59" s="3">
        <f t="shared" si="9"/>
        <v>0.2857142857142857</v>
      </c>
      <c r="M59" s="5">
        <v>14000</v>
      </c>
      <c r="N59" s="119">
        <v>9000</v>
      </c>
      <c r="O59" s="6">
        <f t="shared" si="8"/>
        <v>-5000</v>
      </c>
      <c r="P59" s="112">
        <f t="shared" si="10"/>
        <v>-0.55555555555555558</v>
      </c>
    </row>
    <row r="60" spans="1:16" x14ac:dyDescent="0.35">
      <c r="A60" s="106" t="s">
        <v>0</v>
      </c>
      <c r="B60" s="106" t="s">
        <v>99</v>
      </c>
      <c r="C60" s="106" t="s">
        <v>100</v>
      </c>
      <c r="D60" s="106" t="s">
        <v>326</v>
      </c>
      <c r="E60" t="s">
        <v>327</v>
      </c>
      <c r="F60" t="s">
        <v>131</v>
      </c>
      <c r="G60" t="s">
        <v>98</v>
      </c>
      <c r="H60" t="s">
        <v>53</v>
      </c>
      <c r="I60" s="1">
        <v>0</v>
      </c>
      <c r="J60" s="1">
        <v>3</v>
      </c>
      <c r="K60" s="2">
        <f t="shared" si="7"/>
        <v>3</v>
      </c>
      <c r="L60" s="112" t="s">
        <v>314</v>
      </c>
      <c r="M60" s="5">
        <v>0</v>
      </c>
      <c r="N60" s="119">
        <v>9000</v>
      </c>
      <c r="O60" s="6">
        <f t="shared" si="8"/>
        <v>9000</v>
      </c>
      <c r="P60" s="112">
        <f t="shared" si="10"/>
        <v>1</v>
      </c>
    </row>
    <row r="61" spans="1:16" x14ac:dyDescent="0.35">
      <c r="A61" s="106" t="s">
        <v>0</v>
      </c>
      <c r="B61" s="106" t="s">
        <v>99</v>
      </c>
      <c r="C61" s="106" t="s">
        <v>100</v>
      </c>
      <c r="D61" s="106" t="s">
        <v>328</v>
      </c>
      <c r="E61" t="s">
        <v>329</v>
      </c>
      <c r="F61" t="s">
        <v>97</v>
      </c>
      <c r="G61" t="s">
        <v>98</v>
      </c>
      <c r="H61" t="s">
        <v>53</v>
      </c>
      <c r="I61" s="1">
        <v>0</v>
      </c>
      <c r="J61" s="1">
        <v>3</v>
      </c>
      <c r="K61" s="2">
        <f t="shared" si="7"/>
        <v>3</v>
      </c>
      <c r="L61" s="112" t="s">
        <v>314</v>
      </c>
      <c r="M61" s="5">
        <v>0</v>
      </c>
      <c r="N61" s="119">
        <v>3000</v>
      </c>
      <c r="O61" s="6">
        <f t="shared" si="8"/>
        <v>3000</v>
      </c>
      <c r="P61" s="112">
        <f t="shared" si="10"/>
        <v>1</v>
      </c>
    </row>
    <row r="62" spans="1:16" x14ac:dyDescent="0.35">
      <c r="A62" s="106" t="s">
        <v>0</v>
      </c>
      <c r="B62" s="106" t="s">
        <v>99</v>
      </c>
      <c r="C62" s="106" t="s">
        <v>100</v>
      </c>
      <c r="D62" s="106" t="s">
        <v>330</v>
      </c>
      <c r="E62" t="s">
        <v>331</v>
      </c>
      <c r="F62" t="s">
        <v>97</v>
      </c>
      <c r="G62" t="s">
        <v>98</v>
      </c>
      <c r="H62" t="s">
        <v>53</v>
      </c>
      <c r="I62" s="1">
        <v>0</v>
      </c>
      <c r="J62" s="1">
        <v>1</v>
      </c>
      <c r="K62" s="2">
        <f t="shared" si="7"/>
        <v>1</v>
      </c>
      <c r="L62" s="112" t="s">
        <v>314</v>
      </c>
      <c r="M62" s="5">
        <v>0</v>
      </c>
      <c r="N62" s="119">
        <v>500</v>
      </c>
      <c r="O62" s="6">
        <f t="shared" si="8"/>
        <v>500</v>
      </c>
      <c r="P62" s="112">
        <f t="shared" si="10"/>
        <v>1</v>
      </c>
    </row>
    <row r="63" spans="1:16" x14ac:dyDescent="0.35">
      <c r="A63" s="106" t="s">
        <v>0</v>
      </c>
      <c r="B63" s="106" t="s">
        <v>99</v>
      </c>
      <c r="C63" s="106" t="s">
        <v>100</v>
      </c>
      <c r="D63" s="106" t="s">
        <v>332</v>
      </c>
      <c r="E63" t="s">
        <v>333</v>
      </c>
      <c r="F63" t="s">
        <v>97</v>
      </c>
      <c r="G63" t="s">
        <v>98</v>
      </c>
      <c r="H63" t="s">
        <v>53</v>
      </c>
      <c r="I63" s="1">
        <v>0</v>
      </c>
      <c r="J63" s="1">
        <v>7</v>
      </c>
      <c r="K63" s="2">
        <f t="shared" si="7"/>
        <v>7</v>
      </c>
      <c r="L63" s="112" t="s">
        <v>314</v>
      </c>
      <c r="M63" s="5">
        <v>0</v>
      </c>
      <c r="N63" s="119">
        <v>10500</v>
      </c>
      <c r="O63" s="6">
        <f t="shared" si="8"/>
        <v>10500</v>
      </c>
      <c r="P63" s="112">
        <f t="shared" si="10"/>
        <v>1</v>
      </c>
    </row>
    <row r="64" spans="1:16" x14ac:dyDescent="0.35">
      <c r="A64" s="106" t="s">
        <v>0</v>
      </c>
      <c r="B64" s="106" t="s">
        <v>99</v>
      </c>
      <c r="C64" s="106" t="s">
        <v>100</v>
      </c>
      <c r="D64" s="106" t="s">
        <v>334</v>
      </c>
      <c r="E64" t="s">
        <v>335</v>
      </c>
      <c r="F64" t="s">
        <v>131</v>
      </c>
      <c r="G64" t="s">
        <v>98</v>
      </c>
      <c r="H64" t="s">
        <v>53</v>
      </c>
      <c r="I64" s="1">
        <v>0</v>
      </c>
      <c r="J64" s="1">
        <v>2</v>
      </c>
      <c r="K64" s="2">
        <f t="shared" si="7"/>
        <v>2</v>
      </c>
      <c r="L64" s="112" t="s">
        <v>314</v>
      </c>
      <c r="M64" s="5">
        <v>0</v>
      </c>
      <c r="N64" s="5">
        <v>400</v>
      </c>
      <c r="O64" s="6">
        <f t="shared" si="8"/>
        <v>400</v>
      </c>
      <c r="P64" s="112">
        <f t="shared" si="10"/>
        <v>1</v>
      </c>
    </row>
    <row r="65" spans="1:16" x14ac:dyDescent="0.35">
      <c r="A65" s="106" t="s">
        <v>0</v>
      </c>
      <c r="B65" s="106" t="s">
        <v>99</v>
      </c>
      <c r="C65" s="106" t="s">
        <v>100</v>
      </c>
      <c r="D65" s="106" t="s">
        <v>174</v>
      </c>
      <c r="E65" t="s">
        <v>175</v>
      </c>
      <c r="F65" t="s">
        <v>131</v>
      </c>
      <c r="G65" t="s">
        <v>98</v>
      </c>
      <c r="H65" t="s">
        <v>53</v>
      </c>
      <c r="I65" s="1">
        <v>5</v>
      </c>
      <c r="J65" s="1">
        <v>2</v>
      </c>
      <c r="K65" s="2">
        <f t="shared" si="7"/>
        <v>-3</v>
      </c>
      <c r="L65" s="3">
        <f t="shared" ref="L65:L88" si="11">K65/I65</f>
        <v>-0.6</v>
      </c>
      <c r="M65" s="5">
        <v>10000</v>
      </c>
      <c r="N65" s="5">
        <v>4000</v>
      </c>
      <c r="O65" s="6">
        <f t="shared" si="8"/>
        <v>-6000</v>
      </c>
      <c r="P65" s="112">
        <f t="shared" si="10"/>
        <v>-1.5</v>
      </c>
    </row>
    <row r="66" spans="1:16" x14ac:dyDescent="0.35">
      <c r="A66" s="106" t="s">
        <v>0</v>
      </c>
      <c r="B66" s="106" t="s">
        <v>99</v>
      </c>
      <c r="C66" s="106" t="s">
        <v>100</v>
      </c>
      <c r="D66" s="106" t="s">
        <v>176</v>
      </c>
      <c r="E66" t="s">
        <v>177</v>
      </c>
      <c r="F66" t="s">
        <v>131</v>
      </c>
      <c r="G66" t="s">
        <v>98</v>
      </c>
      <c r="H66" t="s">
        <v>53</v>
      </c>
      <c r="I66" s="1">
        <v>1</v>
      </c>
      <c r="J66" s="1">
        <v>1</v>
      </c>
      <c r="K66" s="2">
        <f t="shared" si="7"/>
        <v>0</v>
      </c>
      <c r="L66" s="3">
        <f t="shared" si="11"/>
        <v>0</v>
      </c>
      <c r="M66" s="5">
        <v>1000</v>
      </c>
      <c r="N66" s="5">
        <v>1000</v>
      </c>
      <c r="O66" s="6">
        <f t="shared" si="8"/>
        <v>0</v>
      </c>
      <c r="P66" s="112">
        <f t="shared" si="10"/>
        <v>0</v>
      </c>
    </row>
    <row r="67" spans="1:16" x14ac:dyDescent="0.35">
      <c r="A67" s="106" t="s">
        <v>0</v>
      </c>
      <c r="B67" s="106" t="s">
        <v>99</v>
      </c>
      <c r="C67" s="106" t="s">
        <v>100</v>
      </c>
      <c r="D67" s="106" t="s">
        <v>178</v>
      </c>
      <c r="E67" t="s">
        <v>179</v>
      </c>
      <c r="F67" t="s">
        <v>97</v>
      </c>
      <c r="G67" t="s">
        <v>98</v>
      </c>
      <c r="H67" t="s">
        <v>53</v>
      </c>
      <c r="I67" s="1">
        <v>1</v>
      </c>
      <c r="J67" s="1">
        <v>1</v>
      </c>
      <c r="K67" s="2">
        <f t="shared" si="7"/>
        <v>0</v>
      </c>
      <c r="L67" s="3">
        <f t="shared" si="11"/>
        <v>0</v>
      </c>
      <c r="M67" s="5">
        <v>1000</v>
      </c>
      <c r="N67" s="5">
        <v>1000</v>
      </c>
      <c r="O67" s="6">
        <f t="shared" si="8"/>
        <v>0</v>
      </c>
      <c r="P67" s="112">
        <f t="shared" si="10"/>
        <v>0</v>
      </c>
    </row>
    <row r="68" spans="1:16" x14ac:dyDescent="0.35">
      <c r="A68" s="106" t="s">
        <v>0</v>
      </c>
      <c r="B68" s="106" t="s">
        <v>99</v>
      </c>
      <c r="C68" s="106" t="s">
        <v>100</v>
      </c>
      <c r="D68" s="106" t="s">
        <v>180</v>
      </c>
      <c r="E68" t="s">
        <v>181</v>
      </c>
      <c r="F68" t="s">
        <v>97</v>
      </c>
      <c r="G68" t="s">
        <v>98</v>
      </c>
      <c r="H68" t="s">
        <v>53</v>
      </c>
      <c r="I68" s="1">
        <v>8</v>
      </c>
      <c r="J68" s="1">
        <v>17</v>
      </c>
      <c r="K68" s="2">
        <f t="shared" si="7"/>
        <v>9</v>
      </c>
      <c r="L68" s="3">
        <f t="shared" si="11"/>
        <v>1.125</v>
      </c>
      <c r="M68" s="5">
        <v>12000</v>
      </c>
      <c r="N68" s="5">
        <v>16500</v>
      </c>
      <c r="O68" s="6">
        <f t="shared" si="8"/>
        <v>4500</v>
      </c>
      <c r="P68" s="112">
        <f t="shared" si="10"/>
        <v>0.27272727272727271</v>
      </c>
    </row>
    <row r="69" spans="1:16" x14ac:dyDescent="0.35">
      <c r="A69" s="106" t="s">
        <v>0</v>
      </c>
      <c r="B69" s="106" t="s">
        <v>99</v>
      </c>
      <c r="C69" s="106" t="s">
        <v>100</v>
      </c>
      <c r="D69" s="106" t="s">
        <v>182</v>
      </c>
      <c r="E69" t="s">
        <v>183</v>
      </c>
      <c r="F69" t="s">
        <v>131</v>
      </c>
      <c r="G69" t="s">
        <v>98</v>
      </c>
      <c r="H69" t="s">
        <v>53</v>
      </c>
      <c r="I69" s="1">
        <v>10</v>
      </c>
      <c r="J69" s="1">
        <v>9</v>
      </c>
      <c r="K69" s="2">
        <f t="shared" si="7"/>
        <v>-1</v>
      </c>
      <c r="L69" s="3">
        <f t="shared" si="11"/>
        <v>-0.1</v>
      </c>
      <c r="M69" s="5">
        <v>15000</v>
      </c>
      <c r="N69" s="5">
        <v>13500</v>
      </c>
      <c r="O69" s="6">
        <f t="shared" si="8"/>
        <v>-1500</v>
      </c>
      <c r="P69" s="112">
        <f t="shared" si="10"/>
        <v>-0.1111111111111111</v>
      </c>
    </row>
    <row r="70" spans="1:16" x14ac:dyDescent="0.35">
      <c r="A70" s="106" t="s">
        <v>0</v>
      </c>
      <c r="B70" s="106" t="s">
        <v>99</v>
      </c>
      <c r="C70" s="106" t="s">
        <v>100</v>
      </c>
      <c r="D70" s="106" t="s">
        <v>289</v>
      </c>
      <c r="E70" t="s">
        <v>290</v>
      </c>
      <c r="F70" t="s">
        <v>97</v>
      </c>
      <c r="G70" t="s">
        <v>98</v>
      </c>
      <c r="H70" t="s">
        <v>57</v>
      </c>
      <c r="I70" s="1">
        <v>13</v>
      </c>
      <c r="J70" s="1">
        <v>0</v>
      </c>
      <c r="K70" s="2">
        <f t="shared" si="7"/>
        <v>-13</v>
      </c>
      <c r="L70" s="3">
        <f t="shared" si="11"/>
        <v>-1</v>
      </c>
      <c r="M70" s="5">
        <v>1170</v>
      </c>
      <c r="N70" s="5">
        <v>0</v>
      </c>
      <c r="O70" s="6">
        <f t="shared" si="8"/>
        <v>-1170</v>
      </c>
      <c r="P70" s="112" t="s">
        <v>314</v>
      </c>
    </row>
    <row r="71" spans="1:16" x14ac:dyDescent="0.35">
      <c r="A71" s="106" t="s">
        <v>0</v>
      </c>
      <c r="B71" s="106" t="s">
        <v>99</v>
      </c>
      <c r="C71" s="106" t="s">
        <v>100</v>
      </c>
      <c r="D71" s="106" t="s">
        <v>291</v>
      </c>
      <c r="E71" t="s">
        <v>292</v>
      </c>
      <c r="F71" t="s">
        <v>97</v>
      </c>
      <c r="G71" t="s">
        <v>98</v>
      </c>
      <c r="H71" t="s">
        <v>57</v>
      </c>
      <c r="I71" s="1">
        <v>168</v>
      </c>
      <c r="J71" s="1">
        <v>0</v>
      </c>
      <c r="K71" s="2">
        <f t="shared" si="7"/>
        <v>-168</v>
      </c>
      <c r="L71" s="3">
        <f t="shared" si="11"/>
        <v>-1</v>
      </c>
      <c r="M71" s="5">
        <v>13104</v>
      </c>
      <c r="N71" s="5">
        <v>0</v>
      </c>
      <c r="O71" s="6">
        <f t="shared" si="8"/>
        <v>-13104</v>
      </c>
      <c r="P71" s="112" t="s">
        <v>314</v>
      </c>
    </row>
    <row r="72" spans="1:16" x14ac:dyDescent="0.35">
      <c r="A72" s="106" t="s">
        <v>0</v>
      </c>
      <c r="B72" s="106" t="s">
        <v>99</v>
      </c>
      <c r="C72" s="106" t="s">
        <v>100</v>
      </c>
      <c r="D72" s="106" t="s">
        <v>184</v>
      </c>
      <c r="E72" t="s">
        <v>185</v>
      </c>
      <c r="F72" t="s">
        <v>131</v>
      </c>
      <c r="G72" t="s">
        <v>98</v>
      </c>
      <c r="H72" t="s">
        <v>53</v>
      </c>
      <c r="I72" s="1">
        <v>2</v>
      </c>
      <c r="J72" s="1">
        <v>2</v>
      </c>
      <c r="K72" s="2">
        <f t="shared" si="7"/>
        <v>0</v>
      </c>
      <c r="L72" s="3">
        <f t="shared" si="11"/>
        <v>0</v>
      </c>
      <c r="M72" s="5">
        <v>1000</v>
      </c>
      <c r="N72" s="5">
        <v>1000</v>
      </c>
      <c r="O72" s="6">
        <f t="shared" si="8"/>
        <v>0</v>
      </c>
      <c r="P72" s="112">
        <f>O72/N72</f>
        <v>0</v>
      </c>
    </row>
    <row r="73" spans="1:16" x14ac:dyDescent="0.35">
      <c r="A73" s="106" t="s">
        <v>0</v>
      </c>
      <c r="B73" s="106" t="s">
        <v>99</v>
      </c>
      <c r="C73" s="106" t="s">
        <v>100</v>
      </c>
      <c r="D73" s="106" t="s">
        <v>186</v>
      </c>
      <c r="E73" t="s">
        <v>187</v>
      </c>
      <c r="F73" t="s">
        <v>97</v>
      </c>
      <c r="G73" t="s">
        <v>105</v>
      </c>
      <c r="H73" t="s">
        <v>53</v>
      </c>
      <c r="I73" s="1">
        <v>3</v>
      </c>
      <c r="J73" s="1">
        <v>10</v>
      </c>
      <c r="K73" s="2">
        <f t="shared" si="7"/>
        <v>7</v>
      </c>
      <c r="L73" s="3">
        <f t="shared" si="11"/>
        <v>2.3333333333333335</v>
      </c>
      <c r="M73" s="5">
        <v>3000</v>
      </c>
      <c r="N73" s="5">
        <v>7000</v>
      </c>
      <c r="O73" s="6">
        <f t="shared" si="8"/>
        <v>4000</v>
      </c>
      <c r="P73" s="112">
        <f>O73/N73</f>
        <v>0.5714285714285714</v>
      </c>
    </row>
    <row r="74" spans="1:16" x14ac:dyDescent="0.35">
      <c r="A74" s="106" t="s">
        <v>0</v>
      </c>
      <c r="B74" s="106" t="s">
        <v>99</v>
      </c>
      <c r="C74" s="106" t="s">
        <v>100</v>
      </c>
      <c r="D74" s="106" t="s">
        <v>188</v>
      </c>
      <c r="E74" t="s">
        <v>189</v>
      </c>
      <c r="F74" t="s">
        <v>97</v>
      </c>
      <c r="G74" t="s">
        <v>98</v>
      </c>
      <c r="H74" t="s">
        <v>53</v>
      </c>
      <c r="I74" s="1">
        <v>1</v>
      </c>
      <c r="J74" s="1">
        <v>0</v>
      </c>
      <c r="K74" s="2">
        <f t="shared" si="7"/>
        <v>-1</v>
      </c>
      <c r="L74" s="3">
        <f t="shared" si="11"/>
        <v>-1</v>
      </c>
      <c r="M74" s="5">
        <v>1000</v>
      </c>
      <c r="N74" s="5">
        <v>0</v>
      </c>
      <c r="O74" s="6">
        <f t="shared" si="8"/>
        <v>-1000</v>
      </c>
      <c r="P74" s="112" t="s">
        <v>314</v>
      </c>
    </row>
    <row r="75" spans="1:16" x14ac:dyDescent="0.35">
      <c r="A75" s="106" t="s">
        <v>0</v>
      </c>
      <c r="B75" s="106" t="s">
        <v>99</v>
      </c>
      <c r="C75" s="106" t="s">
        <v>100</v>
      </c>
      <c r="D75" s="106" t="s">
        <v>273</v>
      </c>
      <c r="E75" t="s">
        <v>274</v>
      </c>
      <c r="F75" t="s">
        <v>97</v>
      </c>
      <c r="G75" t="s">
        <v>98</v>
      </c>
      <c r="H75" t="s">
        <v>53</v>
      </c>
      <c r="I75" s="1">
        <v>3</v>
      </c>
      <c r="J75" s="1">
        <v>25</v>
      </c>
      <c r="K75" s="2">
        <f t="shared" si="7"/>
        <v>22</v>
      </c>
      <c r="L75" s="3">
        <f t="shared" si="11"/>
        <v>7.333333333333333</v>
      </c>
      <c r="M75" s="5">
        <v>2250</v>
      </c>
      <c r="N75" s="5">
        <v>25000</v>
      </c>
      <c r="O75" s="6">
        <f t="shared" si="8"/>
        <v>22750</v>
      </c>
      <c r="P75" s="112">
        <f>O75/N75</f>
        <v>0.91</v>
      </c>
    </row>
    <row r="76" spans="1:16" x14ac:dyDescent="0.35">
      <c r="A76" s="106" t="s">
        <v>0</v>
      </c>
      <c r="B76" s="106" t="s">
        <v>99</v>
      </c>
      <c r="C76" s="106" t="s">
        <v>100</v>
      </c>
      <c r="D76" s="106" t="s">
        <v>190</v>
      </c>
      <c r="E76" t="s">
        <v>191</v>
      </c>
      <c r="F76" t="s">
        <v>97</v>
      </c>
      <c r="G76" t="s">
        <v>98</v>
      </c>
      <c r="H76" t="s">
        <v>53</v>
      </c>
      <c r="I76" s="1">
        <v>3</v>
      </c>
      <c r="J76" s="1">
        <v>0</v>
      </c>
      <c r="K76" s="2">
        <f t="shared" ref="K76:K91" si="12">J76-I76</f>
        <v>-3</v>
      </c>
      <c r="L76" s="3">
        <f t="shared" si="11"/>
        <v>-1</v>
      </c>
      <c r="M76" s="5">
        <v>2750</v>
      </c>
      <c r="N76" s="5">
        <v>0</v>
      </c>
      <c r="O76" s="6">
        <f t="shared" ref="O76:O91" si="13">N76-M76</f>
        <v>-2750</v>
      </c>
      <c r="P76" s="112" t="s">
        <v>314</v>
      </c>
    </row>
    <row r="77" spans="1:16" x14ac:dyDescent="0.35">
      <c r="A77" s="106" t="s">
        <v>0</v>
      </c>
      <c r="B77" s="106" t="s">
        <v>99</v>
      </c>
      <c r="C77" s="106" t="s">
        <v>100</v>
      </c>
      <c r="D77" s="106" t="s">
        <v>192</v>
      </c>
      <c r="E77" t="s">
        <v>193</v>
      </c>
      <c r="F77" t="s">
        <v>97</v>
      </c>
      <c r="G77" t="s">
        <v>194</v>
      </c>
      <c r="H77" t="s">
        <v>53</v>
      </c>
      <c r="I77" s="1">
        <v>1</v>
      </c>
      <c r="J77" s="1">
        <v>2</v>
      </c>
      <c r="K77" s="2">
        <f t="shared" si="12"/>
        <v>1</v>
      </c>
      <c r="L77" s="3">
        <f t="shared" si="11"/>
        <v>1</v>
      </c>
      <c r="M77" s="5">
        <v>500</v>
      </c>
      <c r="N77" s="5">
        <v>1000</v>
      </c>
      <c r="O77" s="6">
        <f t="shared" si="13"/>
        <v>500</v>
      </c>
      <c r="P77" s="112">
        <f t="shared" ref="P77:P91" si="14">O77/N77</f>
        <v>0.5</v>
      </c>
    </row>
    <row r="78" spans="1:16" x14ac:dyDescent="0.35">
      <c r="A78" s="106" t="s">
        <v>0</v>
      </c>
      <c r="B78" s="106" t="s">
        <v>99</v>
      </c>
      <c r="C78" s="106" t="s">
        <v>100</v>
      </c>
      <c r="D78" s="106" t="s">
        <v>195</v>
      </c>
      <c r="E78" t="s">
        <v>196</v>
      </c>
      <c r="F78" t="s">
        <v>97</v>
      </c>
      <c r="G78" t="s">
        <v>194</v>
      </c>
      <c r="H78" t="s">
        <v>53</v>
      </c>
      <c r="I78" s="1">
        <v>12</v>
      </c>
      <c r="J78" s="1">
        <v>11</v>
      </c>
      <c r="K78" s="2">
        <f t="shared" si="12"/>
        <v>-1</v>
      </c>
      <c r="L78" s="3">
        <f t="shared" si="11"/>
        <v>-8.3333333333333329E-2</v>
      </c>
      <c r="M78" s="5">
        <v>18000</v>
      </c>
      <c r="N78" s="5">
        <v>16500</v>
      </c>
      <c r="O78" s="6">
        <f t="shared" si="13"/>
        <v>-1500</v>
      </c>
      <c r="P78" s="112">
        <f t="shared" si="14"/>
        <v>-9.0909090909090912E-2</v>
      </c>
    </row>
    <row r="79" spans="1:16" x14ac:dyDescent="0.35">
      <c r="A79" s="106" t="s">
        <v>0</v>
      </c>
      <c r="B79" s="106" t="s">
        <v>99</v>
      </c>
      <c r="C79" s="106" t="s">
        <v>100</v>
      </c>
      <c r="D79" s="106" t="s">
        <v>197</v>
      </c>
      <c r="E79" t="s">
        <v>198</v>
      </c>
      <c r="F79" t="s">
        <v>97</v>
      </c>
      <c r="G79" t="s">
        <v>194</v>
      </c>
      <c r="H79" t="s">
        <v>53</v>
      </c>
      <c r="I79" s="1">
        <v>8</v>
      </c>
      <c r="J79" s="1">
        <v>8</v>
      </c>
      <c r="K79" s="2">
        <f t="shared" si="12"/>
        <v>0</v>
      </c>
      <c r="L79" s="3">
        <f t="shared" si="11"/>
        <v>0</v>
      </c>
      <c r="M79" s="5">
        <v>4000</v>
      </c>
      <c r="N79" s="5">
        <v>4000</v>
      </c>
      <c r="O79" s="6">
        <f t="shared" si="13"/>
        <v>0</v>
      </c>
      <c r="P79" s="112">
        <f t="shared" si="14"/>
        <v>0</v>
      </c>
    </row>
    <row r="80" spans="1:16" x14ac:dyDescent="0.35">
      <c r="A80" s="106" t="s">
        <v>0</v>
      </c>
      <c r="B80" s="106" t="s">
        <v>99</v>
      </c>
      <c r="C80" s="106" t="s">
        <v>100</v>
      </c>
      <c r="D80" s="106" t="s">
        <v>199</v>
      </c>
      <c r="E80" t="s">
        <v>200</v>
      </c>
      <c r="F80" t="s">
        <v>97</v>
      </c>
      <c r="G80" t="s">
        <v>194</v>
      </c>
      <c r="H80" t="s">
        <v>53</v>
      </c>
      <c r="I80" s="1">
        <v>4</v>
      </c>
      <c r="J80" s="1">
        <v>7</v>
      </c>
      <c r="K80" s="2">
        <f t="shared" si="12"/>
        <v>3</v>
      </c>
      <c r="L80" s="3">
        <f t="shared" si="11"/>
        <v>0.75</v>
      </c>
      <c r="M80" s="5">
        <v>2500</v>
      </c>
      <c r="N80" s="5">
        <v>3500</v>
      </c>
      <c r="O80" s="6">
        <f t="shared" si="13"/>
        <v>1000</v>
      </c>
      <c r="P80" s="112">
        <f t="shared" si="14"/>
        <v>0.2857142857142857</v>
      </c>
    </row>
    <row r="81" spans="1:16" x14ac:dyDescent="0.35">
      <c r="A81" s="106" t="s">
        <v>0</v>
      </c>
      <c r="B81" s="106" t="s">
        <v>99</v>
      </c>
      <c r="C81" s="106" t="s">
        <v>100</v>
      </c>
      <c r="D81" s="106" t="s">
        <v>201</v>
      </c>
      <c r="E81" t="s">
        <v>202</v>
      </c>
      <c r="F81" t="s">
        <v>97</v>
      </c>
      <c r="G81" t="s">
        <v>194</v>
      </c>
      <c r="H81" t="s">
        <v>53</v>
      </c>
      <c r="I81" s="1">
        <v>11</v>
      </c>
      <c r="J81" s="1">
        <v>12</v>
      </c>
      <c r="K81" s="2">
        <f t="shared" si="12"/>
        <v>1</v>
      </c>
      <c r="L81" s="3">
        <f t="shared" si="11"/>
        <v>9.0909090909090912E-2</v>
      </c>
      <c r="M81" s="5">
        <v>5500</v>
      </c>
      <c r="N81" s="5">
        <v>6000</v>
      </c>
      <c r="O81" s="6">
        <f t="shared" si="13"/>
        <v>500</v>
      </c>
      <c r="P81" s="112">
        <f t="shared" si="14"/>
        <v>8.3333333333333329E-2</v>
      </c>
    </row>
    <row r="82" spans="1:16" x14ac:dyDescent="0.35">
      <c r="A82" s="106" t="s">
        <v>0</v>
      </c>
      <c r="B82" s="106" t="s">
        <v>99</v>
      </c>
      <c r="C82" s="106" t="s">
        <v>100</v>
      </c>
      <c r="D82" s="106" t="s">
        <v>203</v>
      </c>
      <c r="E82" t="s">
        <v>204</v>
      </c>
      <c r="F82" t="s">
        <v>97</v>
      </c>
      <c r="G82" t="s">
        <v>194</v>
      </c>
      <c r="H82" t="s">
        <v>53</v>
      </c>
      <c r="I82" s="1">
        <v>12</v>
      </c>
      <c r="J82" s="1">
        <v>21</v>
      </c>
      <c r="K82" s="2">
        <f t="shared" si="12"/>
        <v>9</v>
      </c>
      <c r="L82" s="3">
        <f t="shared" si="11"/>
        <v>0.75</v>
      </c>
      <c r="M82" s="5">
        <v>6000</v>
      </c>
      <c r="N82" s="5">
        <v>10500</v>
      </c>
      <c r="O82" s="6">
        <f t="shared" si="13"/>
        <v>4500</v>
      </c>
      <c r="P82" s="112">
        <f t="shared" si="14"/>
        <v>0.42857142857142855</v>
      </c>
    </row>
    <row r="83" spans="1:16" x14ac:dyDescent="0.35">
      <c r="A83" s="106" t="s">
        <v>0</v>
      </c>
      <c r="B83" s="106" t="s">
        <v>99</v>
      </c>
      <c r="C83" s="106" t="s">
        <v>100</v>
      </c>
      <c r="D83" s="106" t="s">
        <v>205</v>
      </c>
      <c r="E83" t="s">
        <v>206</v>
      </c>
      <c r="F83" t="s">
        <v>97</v>
      </c>
      <c r="G83" t="s">
        <v>194</v>
      </c>
      <c r="H83" t="s">
        <v>53</v>
      </c>
      <c r="I83" s="1">
        <v>10</v>
      </c>
      <c r="J83" s="1">
        <v>7</v>
      </c>
      <c r="K83" s="2">
        <f t="shared" si="12"/>
        <v>-3</v>
      </c>
      <c r="L83" s="3">
        <f t="shared" si="11"/>
        <v>-0.3</v>
      </c>
      <c r="M83" s="5">
        <v>5000</v>
      </c>
      <c r="N83" s="5">
        <v>3500</v>
      </c>
      <c r="O83" s="6">
        <f t="shared" si="13"/>
        <v>-1500</v>
      </c>
      <c r="P83" s="112">
        <f t="shared" si="14"/>
        <v>-0.42857142857142855</v>
      </c>
    </row>
    <row r="84" spans="1:16" x14ac:dyDescent="0.35">
      <c r="A84" s="106" t="s">
        <v>0</v>
      </c>
      <c r="B84" s="106" t="s">
        <v>99</v>
      </c>
      <c r="C84" s="106" t="s">
        <v>100</v>
      </c>
      <c r="D84" s="106" t="s">
        <v>207</v>
      </c>
      <c r="E84" t="s">
        <v>208</v>
      </c>
      <c r="F84" t="s">
        <v>97</v>
      </c>
      <c r="G84" t="s">
        <v>194</v>
      </c>
      <c r="H84" t="s">
        <v>53</v>
      </c>
      <c r="I84" s="1">
        <v>5</v>
      </c>
      <c r="J84" s="1">
        <v>4</v>
      </c>
      <c r="K84" s="2">
        <f t="shared" si="12"/>
        <v>-1</v>
      </c>
      <c r="L84" s="3">
        <f t="shared" si="11"/>
        <v>-0.2</v>
      </c>
      <c r="M84" s="5">
        <v>2500</v>
      </c>
      <c r="N84" s="5">
        <v>2000</v>
      </c>
      <c r="O84" s="6">
        <f t="shared" si="13"/>
        <v>-500</v>
      </c>
      <c r="P84" s="112">
        <f t="shared" si="14"/>
        <v>-0.25</v>
      </c>
    </row>
    <row r="85" spans="1:16" x14ac:dyDescent="0.35">
      <c r="A85" s="106" t="s">
        <v>0</v>
      </c>
      <c r="B85" s="106" t="s">
        <v>99</v>
      </c>
      <c r="C85" s="106" t="s">
        <v>100</v>
      </c>
      <c r="D85" s="106" t="s">
        <v>275</v>
      </c>
      <c r="E85" t="s">
        <v>276</v>
      </c>
      <c r="F85" t="s">
        <v>97</v>
      </c>
      <c r="G85" t="s">
        <v>194</v>
      </c>
      <c r="H85" t="s">
        <v>53</v>
      </c>
      <c r="I85" s="1">
        <v>8</v>
      </c>
      <c r="J85" s="1">
        <v>3</v>
      </c>
      <c r="K85" s="2">
        <f t="shared" si="12"/>
        <v>-5</v>
      </c>
      <c r="L85" s="3">
        <f t="shared" si="11"/>
        <v>-0.625</v>
      </c>
      <c r="M85" s="5">
        <v>4000</v>
      </c>
      <c r="N85" s="5">
        <v>4500</v>
      </c>
      <c r="O85" s="6">
        <f t="shared" si="13"/>
        <v>500</v>
      </c>
      <c r="P85" s="112">
        <f t="shared" si="14"/>
        <v>0.1111111111111111</v>
      </c>
    </row>
    <row r="86" spans="1:16" x14ac:dyDescent="0.35">
      <c r="A86" s="106" t="s">
        <v>0</v>
      </c>
      <c r="B86" s="106" t="s">
        <v>99</v>
      </c>
      <c r="C86" s="106" t="s">
        <v>100</v>
      </c>
      <c r="D86" s="106" t="s">
        <v>209</v>
      </c>
      <c r="E86" t="s">
        <v>210</v>
      </c>
      <c r="F86" t="s">
        <v>97</v>
      </c>
      <c r="G86" t="s">
        <v>194</v>
      </c>
      <c r="H86" t="s">
        <v>53</v>
      </c>
      <c r="I86" s="1">
        <v>5</v>
      </c>
      <c r="J86" s="1">
        <v>7</v>
      </c>
      <c r="K86" s="2">
        <f t="shared" si="12"/>
        <v>2</v>
      </c>
      <c r="L86" s="3">
        <f t="shared" si="11"/>
        <v>0.4</v>
      </c>
      <c r="M86" s="5">
        <v>2500</v>
      </c>
      <c r="N86" s="5">
        <v>3500</v>
      </c>
      <c r="O86" s="6">
        <f t="shared" si="13"/>
        <v>1000</v>
      </c>
      <c r="P86" s="112">
        <f t="shared" si="14"/>
        <v>0.2857142857142857</v>
      </c>
    </row>
    <row r="87" spans="1:16" x14ac:dyDescent="0.35">
      <c r="A87" s="106" t="s">
        <v>0</v>
      </c>
      <c r="B87" s="106" t="s">
        <v>99</v>
      </c>
      <c r="C87" s="106" t="s">
        <v>100</v>
      </c>
      <c r="D87" s="106" t="s">
        <v>211</v>
      </c>
      <c r="E87" t="s">
        <v>212</v>
      </c>
      <c r="F87" t="s">
        <v>97</v>
      </c>
      <c r="G87" t="s">
        <v>194</v>
      </c>
      <c r="H87" t="s">
        <v>53</v>
      </c>
      <c r="I87" s="1">
        <v>10</v>
      </c>
      <c r="J87" s="1">
        <v>11</v>
      </c>
      <c r="K87" s="2">
        <f t="shared" si="12"/>
        <v>1</v>
      </c>
      <c r="L87" s="3">
        <f t="shared" si="11"/>
        <v>0.1</v>
      </c>
      <c r="M87" s="5">
        <v>5000</v>
      </c>
      <c r="N87" s="5">
        <v>5500</v>
      </c>
      <c r="O87" s="6">
        <f t="shared" si="13"/>
        <v>500</v>
      </c>
      <c r="P87" s="112">
        <f t="shared" si="14"/>
        <v>9.0909090909090912E-2</v>
      </c>
    </row>
    <row r="88" spans="1:16" x14ac:dyDescent="0.35">
      <c r="A88" s="106" t="s">
        <v>0</v>
      </c>
      <c r="B88" s="106" t="s">
        <v>99</v>
      </c>
      <c r="C88" s="106" t="s">
        <v>100</v>
      </c>
      <c r="D88" s="106" t="s">
        <v>213</v>
      </c>
      <c r="E88" t="s">
        <v>214</v>
      </c>
      <c r="F88" t="s">
        <v>97</v>
      </c>
      <c r="G88" t="s">
        <v>194</v>
      </c>
      <c r="H88" t="s">
        <v>53</v>
      </c>
      <c r="I88" s="1">
        <v>6</v>
      </c>
      <c r="J88" s="1">
        <v>7</v>
      </c>
      <c r="K88" s="2">
        <f t="shared" si="12"/>
        <v>1</v>
      </c>
      <c r="L88" s="3">
        <f t="shared" si="11"/>
        <v>0.16666666666666666</v>
      </c>
      <c r="M88" s="5">
        <v>6000</v>
      </c>
      <c r="N88" s="119">
        <v>7000</v>
      </c>
      <c r="O88" s="6">
        <f t="shared" si="13"/>
        <v>1000</v>
      </c>
      <c r="P88" s="112">
        <f t="shared" si="14"/>
        <v>0.14285714285714285</v>
      </c>
    </row>
    <row r="89" spans="1:16" s="115" customFormat="1" x14ac:dyDescent="0.35">
      <c r="A89" s="114" t="s">
        <v>0</v>
      </c>
      <c r="B89" s="114" t="s">
        <v>215</v>
      </c>
      <c r="C89" s="114" t="s">
        <v>216</v>
      </c>
      <c r="D89" s="114" t="s">
        <v>336</v>
      </c>
      <c r="E89" s="115" t="s">
        <v>337</v>
      </c>
      <c r="F89" s="115" t="s">
        <v>67</v>
      </c>
      <c r="G89" s="115" t="s">
        <v>68</v>
      </c>
      <c r="H89" s="115" t="s">
        <v>53</v>
      </c>
      <c r="I89" s="116">
        <v>0</v>
      </c>
      <c r="J89" s="116">
        <v>40</v>
      </c>
      <c r="K89" s="121">
        <f t="shared" si="12"/>
        <v>40</v>
      </c>
      <c r="L89" s="100" t="s">
        <v>314</v>
      </c>
      <c r="M89" s="117">
        <v>0</v>
      </c>
      <c r="N89" s="117">
        <v>9516</v>
      </c>
      <c r="O89" s="118">
        <f t="shared" si="13"/>
        <v>9516</v>
      </c>
      <c r="P89" s="100">
        <f t="shared" si="14"/>
        <v>1</v>
      </c>
    </row>
    <row r="90" spans="1:16" s="115" customFormat="1" ht="15" thickBot="1" x14ac:dyDescent="0.4">
      <c r="A90" s="107" t="s">
        <v>0</v>
      </c>
      <c r="B90" s="107" t="s">
        <v>215</v>
      </c>
      <c r="C90" s="107" t="s">
        <v>216</v>
      </c>
      <c r="D90" s="107" t="s">
        <v>217</v>
      </c>
      <c r="E90" s="7" t="s">
        <v>218</v>
      </c>
      <c r="F90" s="7" t="s">
        <v>67</v>
      </c>
      <c r="G90" s="7" t="s">
        <v>68</v>
      </c>
      <c r="H90" s="7" t="s">
        <v>53</v>
      </c>
      <c r="I90" s="7">
        <v>4</v>
      </c>
      <c r="J90" s="7">
        <v>7</v>
      </c>
      <c r="K90" s="10">
        <f t="shared" si="12"/>
        <v>3</v>
      </c>
      <c r="L90" s="11">
        <f>K90/I90</f>
        <v>0.75</v>
      </c>
      <c r="M90" s="9">
        <v>8416.67</v>
      </c>
      <c r="N90" s="9">
        <v>14333.34</v>
      </c>
      <c r="O90" s="113">
        <f t="shared" si="13"/>
        <v>5916.67</v>
      </c>
      <c r="P90" s="120">
        <f t="shared" si="14"/>
        <v>0.41279073823686596</v>
      </c>
    </row>
    <row r="91" spans="1:16" ht="15" thickTop="1" x14ac:dyDescent="0.35">
      <c r="I91">
        <v>489</v>
      </c>
      <c r="J91">
        <v>449</v>
      </c>
      <c r="K91" s="2">
        <f t="shared" si="12"/>
        <v>-40</v>
      </c>
      <c r="L91" s="3">
        <f>K91/I91</f>
        <v>-8.1799591002044994E-2</v>
      </c>
      <c r="M91" s="6">
        <f>SUM(M12:M90)</f>
        <v>373494.14999999997</v>
      </c>
      <c r="N91" s="6">
        <f>SUM(N12:N90)</f>
        <v>415223.61000000004</v>
      </c>
      <c r="O91" s="6">
        <f t="shared" si="13"/>
        <v>41729.460000000079</v>
      </c>
      <c r="P91" s="112">
        <f t="shared" si="14"/>
        <v>0.10049876499074818</v>
      </c>
    </row>
  </sheetData>
  <sortState xmlns:xlrd2="http://schemas.microsoft.com/office/spreadsheetml/2017/richdata2" ref="A3:P81">
    <sortCondition ref="A3:A81"/>
    <sortCondition ref="B3:B81"/>
    <sortCondition ref="D3:D81"/>
  </sortState>
  <mergeCells count="2">
    <mergeCell ref="I10:L10"/>
    <mergeCell ref="M10:P1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2:P17"/>
  <sheetViews>
    <sheetView workbookViewId="0">
      <selection activeCell="D19" sqref="D19"/>
    </sheetView>
  </sheetViews>
  <sheetFormatPr defaultRowHeight="14.5" x14ac:dyDescent="0.35"/>
  <cols>
    <col min="8" max="8" width="13.1796875" customWidth="1"/>
    <col min="9" max="9" width="10.453125" customWidth="1"/>
    <col min="10" max="13" width="12.08984375" customWidth="1"/>
  </cols>
  <sheetData>
    <row r="2" spans="1:16" x14ac:dyDescent="0.35">
      <c r="A2" s="4" t="s">
        <v>257</v>
      </c>
    </row>
    <row r="3" spans="1:16" x14ac:dyDescent="0.35">
      <c r="A3" t="s">
        <v>295</v>
      </c>
    </row>
    <row r="4" spans="1:16" x14ac:dyDescent="0.35">
      <c r="A4" t="s">
        <v>357</v>
      </c>
    </row>
    <row r="5" spans="1:16" x14ac:dyDescent="0.35">
      <c r="A5" t="s">
        <v>293</v>
      </c>
    </row>
    <row r="6" spans="1:16" x14ac:dyDescent="0.35">
      <c r="A6" t="s">
        <v>355</v>
      </c>
    </row>
    <row r="7" spans="1:16" x14ac:dyDescent="0.35">
      <c r="A7" t="s">
        <v>359</v>
      </c>
    </row>
    <row r="8" spans="1:16" x14ac:dyDescent="0.35">
      <c r="A8" s="4" t="s">
        <v>350</v>
      </c>
      <c r="B8" s="4"/>
    </row>
    <row r="9" spans="1:16" x14ac:dyDescent="0.35">
      <c r="A9" s="4"/>
      <c r="B9" s="4"/>
    </row>
    <row r="10" spans="1:16" x14ac:dyDescent="0.35">
      <c r="A10" s="65" t="s">
        <v>237</v>
      </c>
      <c r="B10" s="61"/>
      <c r="C10" s="61"/>
      <c r="D10" s="61"/>
      <c r="E10" s="61"/>
      <c r="F10" s="153" t="s">
        <v>46</v>
      </c>
      <c r="G10" s="153"/>
      <c r="H10" s="153"/>
      <c r="I10" s="153"/>
      <c r="J10" s="150" t="s">
        <v>48</v>
      </c>
      <c r="K10" s="150"/>
      <c r="L10" s="150"/>
      <c r="M10" s="150"/>
      <c r="N10" s="66"/>
      <c r="O10" s="66"/>
      <c r="P10" s="66"/>
    </row>
    <row r="11" spans="1:16" ht="58" x14ac:dyDescent="0.35">
      <c r="A11" s="38" t="s">
        <v>2</v>
      </c>
      <c r="B11" s="38" t="s">
        <v>43</v>
      </c>
      <c r="C11" s="38" t="s">
        <v>74</v>
      </c>
      <c r="D11" s="38" t="s">
        <v>235</v>
      </c>
      <c r="E11" s="38" t="s">
        <v>236</v>
      </c>
      <c r="F11" s="46" t="s">
        <v>298</v>
      </c>
      <c r="G11" s="47" t="s">
        <v>297</v>
      </c>
      <c r="H11" s="43" t="s">
        <v>39</v>
      </c>
      <c r="I11" s="43" t="s">
        <v>47</v>
      </c>
      <c r="J11" s="46" t="s">
        <v>298</v>
      </c>
      <c r="K11" s="47" t="s">
        <v>297</v>
      </c>
      <c r="L11" s="43" t="s">
        <v>39</v>
      </c>
      <c r="M11" s="43" t="s">
        <v>47</v>
      </c>
    </row>
    <row r="12" spans="1:16" x14ac:dyDescent="0.35">
      <c r="A12" t="s">
        <v>0</v>
      </c>
      <c r="B12" t="s">
        <v>221</v>
      </c>
      <c r="C12" t="s">
        <v>222</v>
      </c>
      <c r="D12">
        <v>123020</v>
      </c>
      <c r="E12" t="s">
        <v>234</v>
      </c>
      <c r="F12">
        <v>94</v>
      </c>
      <c r="G12">
        <v>86</v>
      </c>
      <c r="H12" s="1">
        <f>G12-F12</f>
        <v>-8</v>
      </c>
      <c r="I12" s="3">
        <f>H12/F12</f>
        <v>-8.5106382978723402E-2</v>
      </c>
      <c r="J12" s="5">
        <v>179205.55499999999</v>
      </c>
      <c r="K12" s="5">
        <v>240005.47500000001</v>
      </c>
      <c r="L12" s="5">
        <f>K12-J12</f>
        <v>60799.920000000013</v>
      </c>
      <c r="M12" s="3">
        <f>L12/J12</f>
        <v>0.33927475071852553</v>
      </c>
      <c r="N12" s="23"/>
    </row>
    <row r="13" spans="1:16" ht="15" thickBot="1" x14ac:dyDescent="0.4">
      <c r="A13" s="7" t="s">
        <v>0</v>
      </c>
      <c r="B13" s="7" t="s">
        <v>223</v>
      </c>
      <c r="C13" s="7" t="s">
        <v>224</v>
      </c>
      <c r="D13" s="7">
        <v>123020</v>
      </c>
      <c r="E13" s="7" t="s">
        <v>234</v>
      </c>
      <c r="F13" s="7">
        <v>94</v>
      </c>
      <c r="G13" s="7">
        <v>86</v>
      </c>
      <c r="H13" s="8">
        <f>G13-F13</f>
        <v>-8</v>
      </c>
      <c r="I13" s="11">
        <f>H13/F13</f>
        <v>-8.5106382978723402E-2</v>
      </c>
      <c r="J13" s="9">
        <v>59735.184999999998</v>
      </c>
      <c r="K13" s="9">
        <v>80001.824999999997</v>
      </c>
      <c r="L13" s="9">
        <f>K13-J13</f>
        <v>20266.64</v>
      </c>
      <c r="M13" s="11">
        <f>L13/J13</f>
        <v>0.33927475071852542</v>
      </c>
    </row>
    <row r="14" spans="1:16" ht="15" thickTop="1" x14ac:dyDescent="0.35">
      <c r="A14" s="4" t="s">
        <v>49</v>
      </c>
      <c r="F14">
        <v>94</v>
      </c>
      <c r="G14">
        <v>86</v>
      </c>
      <c r="H14" s="1">
        <f>G14-F14</f>
        <v>-8</v>
      </c>
      <c r="I14" s="3">
        <f>H14/F14</f>
        <v>-8.5106382978723402E-2</v>
      </c>
      <c r="J14" s="5">
        <f>SUM(J12:J13)</f>
        <v>238940.74</v>
      </c>
      <c r="K14" s="5">
        <f>SUM(K12:K13)</f>
        <v>320007.3</v>
      </c>
      <c r="L14" s="5">
        <f>K14-J14</f>
        <v>81066.559999999998</v>
      </c>
      <c r="M14" s="3">
        <f>L14/J14</f>
        <v>0.33927475071852542</v>
      </c>
    </row>
    <row r="15" spans="1:16" x14ac:dyDescent="0.35">
      <c r="J15" s="6"/>
      <c r="K15" s="6"/>
    </row>
    <row r="17" spans="7:14" s="115" customFormat="1" x14ac:dyDescent="0.35">
      <c r="G17" s="116"/>
      <c r="H17" s="116"/>
      <c r="I17" s="116"/>
      <c r="J17" s="124"/>
      <c r="K17" s="116"/>
      <c r="L17" s="116"/>
      <c r="M17" s="117"/>
      <c r="N17" s="124"/>
    </row>
  </sheetData>
  <mergeCells count="2">
    <mergeCell ref="F10:I10"/>
    <mergeCell ref="J10:M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2:S23"/>
  <sheetViews>
    <sheetView topLeftCell="A8" workbookViewId="0">
      <selection activeCell="D27" sqref="D27"/>
    </sheetView>
  </sheetViews>
  <sheetFormatPr defaultRowHeight="14.5" x14ac:dyDescent="0.35"/>
  <cols>
    <col min="1" max="2" width="15.1796875" customWidth="1"/>
    <col min="3" max="3" width="19.7265625" customWidth="1"/>
    <col min="4" max="8" width="15.1796875" customWidth="1"/>
  </cols>
  <sheetData>
    <row r="2" spans="1:19" x14ac:dyDescent="0.35">
      <c r="A2" s="61" t="s">
        <v>344</v>
      </c>
      <c r="B2" s="122"/>
    </row>
    <row r="3" spans="1:19" x14ac:dyDescent="0.35">
      <c r="A3" s="154" t="s">
        <v>343</v>
      </c>
      <c r="B3" s="154"/>
      <c r="C3" s="154"/>
      <c r="D3" s="154"/>
      <c r="E3" s="154"/>
      <c r="F3" s="154"/>
      <c r="G3" s="154"/>
      <c r="H3" s="154"/>
      <c r="I3" s="154"/>
      <c r="J3" s="154"/>
      <c r="K3" s="154"/>
      <c r="L3" s="154"/>
      <c r="M3" s="154"/>
      <c r="N3" s="154"/>
      <c r="O3" s="154"/>
      <c r="P3" s="154"/>
      <c r="Q3" s="154"/>
      <c r="R3" s="154"/>
      <c r="S3" s="154"/>
    </row>
    <row r="4" spans="1:19" x14ac:dyDescent="0.35">
      <c r="A4" s="154"/>
      <c r="B4" s="154"/>
      <c r="C4" s="154"/>
      <c r="D4" s="154"/>
      <c r="E4" s="154"/>
      <c r="F4" s="154"/>
      <c r="G4" s="154"/>
      <c r="H4" s="154"/>
      <c r="I4" s="154"/>
      <c r="J4" s="154"/>
      <c r="K4" s="154"/>
      <c r="L4" s="154"/>
      <c r="M4" s="154"/>
      <c r="N4" s="154"/>
      <c r="O4" s="154"/>
      <c r="P4" s="154"/>
      <c r="Q4" s="154"/>
      <c r="R4" s="154"/>
      <c r="S4" s="154"/>
    </row>
    <row r="5" spans="1:19" x14ac:dyDescent="0.35">
      <c r="A5" s="154"/>
      <c r="B5" s="154"/>
      <c r="C5" s="154"/>
      <c r="D5" s="154"/>
      <c r="E5" s="154"/>
      <c r="F5" s="154"/>
      <c r="G5" s="154"/>
      <c r="H5" s="154"/>
      <c r="I5" s="154"/>
      <c r="J5" s="154"/>
      <c r="K5" s="154"/>
      <c r="L5" s="154"/>
      <c r="M5" s="154"/>
      <c r="N5" s="154"/>
      <c r="O5" s="154"/>
      <c r="P5" s="154"/>
      <c r="Q5" s="154"/>
      <c r="R5" s="154"/>
      <c r="S5" s="154"/>
    </row>
    <row r="7" spans="1:19" x14ac:dyDescent="0.35">
      <c r="A7" s="123" t="s">
        <v>345</v>
      </c>
      <c r="B7" s="123" t="s">
        <v>346</v>
      </c>
      <c r="C7" s="123" t="s">
        <v>347</v>
      </c>
      <c r="D7" s="123" t="s">
        <v>302</v>
      </c>
      <c r="E7" s="61" t="s">
        <v>348</v>
      </c>
      <c r="F7" s="61"/>
      <c r="G7" s="61"/>
      <c r="H7" s="61"/>
      <c r="I7" s="61"/>
      <c r="J7" s="61"/>
      <c r="K7" s="61"/>
      <c r="L7" s="61"/>
      <c r="M7" s="61"/>
      <c r="N7" s="61"/>
      <c r="O7" s="61"/>
      <c r="P7" s="61"/>
      <c r="Q7" s="61"/>
      <c r="R7" s="61"/>
    </row>
    <row r="8" spans="1:19" x14ac:dyDescent="0.35">
      <c r="A8" s="106" t="s">
        <v>0</v>
      </c>
      <c r="B8" s="106" t="s">
        <v>297</v>
      </c>
      <c r="C8" s="106" t="s">
        <v>361</v>
      </c>
      <c r="D8" s="106" t="s">
        <v>362</v>
      </c>
      <c r="E8" s="106" t="s">
        <v>363</v>
      </c>
    </row>
    <row r="9" spans="1:19" x14ac:dyDescent="0.35">
      <c r="A9" s="106" t="s">
        <v>0</v>
      </c>
      <c r="B9" s="106" t="s">
        <v>297</v>
      </c>
      <c r="C9" s="106" t="s">
        <v>361</v>
      </c>
      <c r="D9" s="106" t="s">
        <v>364</v>
      </c>
      <c r="E9" s="106" t="s">
        <v>365</v>
      </c>
    </row>
    <row r="10" spans="1:19" x14ac:dyDescent="0.35">
      <c r="A10" s="106" t="s">
        <v>0</v>
      </c>
      <c r="B10" s="106" t="s">
        <v>297</v>
      </c>
      <c r="C10" s="106" t="s">
        <v>361</v>
      </c>
      <c r="D10" s="106" t="s">
        <v>366</v>
      </c>
      <c r="E10" s="106" t="s">
        <v>367</v>
      </c>
    </row>
    <row r="11" spans="1:19" x14ac:dyDescent="0.35">
      <c r="A11" s="106" t="s">
        <v>0</v>
      </c>
      <c r="B11" s="106" t="s">
        <v>297</v>
      </c>
      <c r="C11" s="106" t="s">
        <v>361</v>
      </c>
      <c r="D11" s="106" t="s">
        <v>38</v>
      </c>
      <c r="E11" s="106" t="s">
        <v>312</v>
      </c>
    </row>
    <row r="12" spans="1:19" x14ac:dyDescent="0.35">
      <c r="A12" s="106" t="s">
        <v>0</v>
      </c>
      <c r="B12" s="106" t="s">
        <v>297</v>
      </c>
      <c r="C12" s="106" t="s">
        <v>361</v>
      </c>
      <c r="D12" s="106" t="s">
        <v>368</v>
      </c>
      <c r="E12" s="106" t="s">
        <v>369</v>
      </c>
    </row>
    <row r="13" spans="1:19" x14ac:dyDescent="0.35">
      <c r="A13" s="106" t="s">
        <v>0</v>
      </c>
      <c r="B13" s="106" t="s">
        <v>297</v>
      </c>
      <c r="C13" s="106" t="s">
        <v>361</v>
      </c>
      <c r="D13" s="106" t="s">
        <v>370</v>
      </c>
      <c r="E13" s="106" t="s">
        <v>371</v>
      </c>
    </row>
    <row r="14" spans="1:19" x14ac:dyDescent="0.35">
      <c r="A14" s="106" t="s">
        <v>0</v>
      </c>
      <c r="B14" s="106" t="s">
        <v>297</v>
      </c>
      <c r="C14" s="106" t="s">
        <v>372</v>
      </c>
      <c r="D14" s="106" t="s">
        <v>373</v>
      </c>
      <c r="E14" s="106" t="s">
        <v>374</v>
      </c>
    </row>
    <row r="15" spans="1:19" x14ac:dyDescent="0.35">
      <c r="A15" s="106" t="s">
        <v>0</v>
      </c>
      <c r="B15" s="106" t="s">
        <v>297</v>
      </c>
      <c r="C15" s="106" t="s">
        <v>372</v>
      </c>
      <c r="D15" s="106" t="s">
        <v>375</v>
      </c>
      <c r="E15" s="106" t="s">
        <v>376</v>
      </c>
    </row>
    <row r="16" spans="1:19" x14ac:dyDescent="0.35">
      <c r="A16" s="106" t="s">
        <v>0</v>
      </c>
      <c r="B16" s="106" t="s">
        <v>297</v>
      </c>
      <c r="C16" s="106" t="s">
        <v>372</v>
      </c>
      <c r="D16" s="106" t="s">
        <v>377</v>
      </c>
      <c r="E16" s="106" t="s">
        <v>378</v>
      </c>
    </row>
    <row r="17" spans="1:5" x14ac:dyDescent="0.35">
      <c r="A17" s="106" t="s">
        <v>0</v>
      </c>
      <c r="B17" s="106" t="s">
        <v>297</v>
      </c>
      <c r="C17" s="106" t="s">
        <v>372</v>
      </c>
      <c r="D17" s="106" t="s">
        <v>379</v>
      </c>
      <c r="E17" s="106" t="s">
        <v>380</v>
      </c>
    </row>
    <row r="18" spans="1:5" x14ac:dyDescent="0.35">
      <c r="A18" s="106" t="s">
        <v>0</v>
      </c>
      <c r="B18" s="106" t="s">
        <v>297</v>
      </c>
      <c r="C18" s="106" t="s">
        <v>372</v>
      </c>
      <c r="D18" s="106" t="s">
        <v>66</v>
      </c>
      <c r="E18" s="106" t="s">
        <v>320</v>
      </c>
    </row>
    <row r="19" spans="1:5" x14ac:dyDescent="0.35">
      <c r="A19" s="106" t="s">
        <v>0</v>
      </c>
      <c r="B19" s="106" t="s">
        <v>297</v>
      </c>
      <c r="C19" s="106" t="s">
        <v>372</v>
      </c>
      <c r="D19" s="106" t="s">
        <v>381</v>
      </c>
      <c r="E19" s="106" t="s">
        <v>382</v>
      </c>
    </row>
    <row r="20" spans="1:5" x14ac:dyDescent="0.35">
      <c r="A20" s="106" t="s">
        <v>0</v>
      </c>
      <c r="B20" s="106" t="s">
        <v>297</v>
      </c>
      <c r="C20" s="106" t="s">
        <v>383</v>
      </c>
      <c r="D20" s="106" t="s">
        <v>384</v>
      </c>
      <c r="E20" s="106" t="s">
        <v>385</v>
      </c>
    </row>
    <row r="21" spans="1:5" x14ac:dyDescent="0.35">
      <c r="A21" s="106" t="s">
        <v>0</v>
      </c>
      <c r="B21" s="106" t="s">
        <v>297</v>
      </c>
      <c r="C21" s="106" t="s">
        <v>383</v>
      </c>
      <c r="D21" s="106" t="s">
        <v>386</v>
      </c>
      <c r="E21" s="106" t="s">
        <v>387</v>
      </c>
    </row>
    <row r="22" spans="1:5" x14ac:dyDescent="0.35">
      <c r="A22" s="106" t="s">
        <v>0</v>
      </c>
      <c r="B22" s="106" t="s">
        <v>297</v>
      </c>
      <c r="C22" s="106" t="s">
        <v>220</v>
      </c>
      <c r="D22" s="106" t="s">
        <v>388</v>
      </c>
      <c r="E22" s="106" t="s">
        <v>389</v>
      </c>
    </row>
    <row r="23" spans="1:5" x14ac:dyDescent="0.35">
      <c r="A23" s="106" t="s">
        <v>0</v>
      </c>
      <c r="B23" s="106" t="s">
        <v>297</v>
      </c>
      <c r="C23" s="106" t="s">
        <v>220</v>
      </c>
      <c r="D23" s="106" t="s">
        <v>390</v>
      </c>
      <c r="E23" s="106" t="s">
        <v>391</v>
      </c>
    </row>
  </sheetData>
  <mergeCells count="1">
    <mergeCell ref="A3:S5"/>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2ACC-E7BF-4E41-ACC1-35417F34F2AE}">
  <dimension ref="A1:D27"/>
  <sheetViews>
    <sheetView topLeftCell="A10" workbookViewId="0">
      <selection activeCell="D30" sqref="D30"/>
    </sheetView>
  </sheetViews>
  <sheetFormatPr defaultColWidth="19" defaultRowHeight="14.5" x14ac:dyDescent="0.35"/>
  <cols>
    <col min="1" max="1" width="19" style="137"/>
    <col min="2" max="2" width="25.36328125" style="137" customWidth="1"/>
    <col min="3" max="3" width="19" style="137"/>
    <col min="4" max="4" width="19" style="142"/>
    <col min="5" max="16384" width="19" style="137"/>
  </cols>
  <sheetData>
    <row r="1" spans="1:4" x14ac:dyDescent="0.35">
      <c r="A1" s="135" t="s">
        <v>392</v>
      </c>
      <c r="B1" s="136" t="s">
        <v>348</v>
      </c>
      <c r="C1" s="136" t="s">
        <v>393</v>
      </c>
      <c r="D1" s="140" t="s">
        <v>394</v>
      </c>
    </row>
    <row r="2" spans="1:4" x14ac:dyDescent="0.35">
      <c r="A2" s="138" t="s">
        <v>33</v>
      </c>
      <c r="B2" s="139" t="s">
        <v>238</v>
      </c>
      <c r="C2" s="139">
        <v>1</v>
      </c>
      <c r="D2" s="141">
        <v>1170</v>
      </c>
    </row>
    <row r="3" spans="1:4" x14ac:dyDescent="0.35">
      <c r="A3" s="138" t="s">
        <v>34</v>
      </c>
      <c r="B3" s="139" t="s">
        <v>239</v>
      </c>
      <c r="C3" s="139">
        <v>165</v>
      </c>
      <c r="D3" s="141">
        <v>74125</v>
      </c>
    </row>
    <row r="4" spans="1:4" x14ac:dyDescent="0.35">
      <c r="A4" s="138" t="s">
        <v>35</v>
      </c>
      <c r="B4" s="139" t="s">
        <v>240</v>
      </c>
      <c r="C4" s="139">
        <v>1</v>
      </c>
      <c r="D4" s="141">
        <v>279</v>
      </c>
    </row>
    <row r="5" spans="1:4" x14ac:dyDescent="0.35">
      <c r="A5" s="138" t="s">
        <v>36</v>
      </c>
      <c r="B5" s="139" t="s">
        <v>241</v>
      </c>
      <c r="C5" s="139">
        <v>636</v>
      </c>
      <c r="D5" s="141">
        <v>428577</v>
      </c>
    </row>
    <row r="6" spans="1:4" x14ac:dyDescent="0.35">
      <c r="A6" s="138" t="s">
        <v>37</v>
      </c>
      <c r="B6" s="139" t="s">
        <v>242</v>
      </c>
      <c r="C6" s="139">
        <v>7249</v>
      </c>
      <c r="D6" s="141">
        <v>6545981</v>
      </c>
    </row>
    <row r="7" spans="1:4" x14ac:dyDescent="0.35">
      <c r="A7" s="138" t="s">
        <v>262</v>
      </c>
      <c r="B7" s="139" t="s">
        <v>263</v>
      </c>
      <c r="C7" s="139">
        <v>3416</v>
      </c>
      <c r="D7" s="141">
        <v>1457449</v>
      </c>
    </row>
    <row r="8" spans="1:4" x14ac:dyDescent="0.35">
      <c r="A8" s="138" t="s">
        <v>50</v>
      </c>
      <c r="B8" s="139" t="s">
        <v>26</v>
      </c>
      <c r="C8" s="139">
        <v>746</v>
      </c>
      <c r="D8" s="141">
        <v>1106551</v>
      </c>
    </row>
    <row r="9" spans="1:4" x14ac:dyDescent="0.35">
      <c r="A9" s="138" t="s">
        <v>54</v>
      </c>
      <c r="B9" s="139" t="s">
        <v>28</v>
      </c>
      <c r="C9" s="139">
        <v>17</v>
      </c>
      <c r="D9" s="141">
        <v>14277</v>
      </c>
    </row>
    <row r="10" spans="1:4" x14ac:dyDescent="0.35">
      <c r="A10" s="138" t="s">
        <v>55</v>
      </c>
      <c r="B10" s="139" t="s">
        <v>31</v>
      </c>
      <c r="C10" s="139">
        <v>456</v>
      </c>
      <c r="D10" s="141">
        <v>316417</v>
      </c>
    </row>
    <row r="11" spans="1:4" x14ac:dyDescent="0.35">
      <c r="A11" s="138" t="s">
        <v>65</v>
      </c>
      <c r="B11" s="139" t="s">
        <v>32</v>
      </c>
      <c r="C11" s="139">
        <v>9</v>
      </c>
      <c r="D11" s="141">
        <v>11300</v>
      </c>
    </row>
    <row r="12" spans="1:4" x14ac:dyDescent="0.35">
      <c r="A12" s="138" t="s">
        <v>56</v>
      </c>
      <c r="B12" s="139" t="s">
        <v>29</v>
      </c>
      <c r="C12" s="139">
        <v>9</v>
      </c>
      <c r="D12" s="141">
        <v>36669</v>
      </c>
    </row>
    <row r="13" spans="1:4" x14ac:dyDescent="0.35">
      <c r="A13" s="138" t="s">
        <v>264</v>
      </c>
      <c r="B13" s="139" t="s">
        <v>265</v>
      </c>
      <c r="C13" s="139">
        <v>559</v>
      </c>
      <c r="D13" s="141">
        <v>1329720</v>
      </c>
    </row>
    <row r="14" spans="1:4" x14ac:dyDescent="0.35">
      <c r="A14" s="138" t="s">
        <v>58</v>
      </c>
      <c r="B14" s="139" t="s">
        <v>59</v>
      </c>
      <c r="C14" s="139">
        <v>3767</v>
      </c>
      <c r="D14" s="141">
        <v>14372376</v>
      </c>
    </row>
    <row r="15" spans="1:4" x14ac:dyDescent="0.35">
      <c r="A15" s="138" t="s">
        <v>61</v>
      </c>
      <c r="B15" s="139" t="s">
        <v>62</v>
      </c>
      <c r="C15" s="139">
        <v>723</v>
      </c>
      <c r="D15" s="141">
        <v>461067</v>
      </c>
    </row>
    <row r="16" spans="1:4" x14ac:dyDescent="0.35">
      <c r="A16" s="138" t="s">
        <v>66</v>
      </c>
      <c r="B16" s="139" t="s">
        <v>320</v>
      </c>
      <c r="C16" s="139">
        <v>1</v>
      </c>
      <c r="D16" s="141">
        <v>150</v>
      </c>
    </row>
    <row r="17" spans="1:4" x14ac:dyDescent="0.35">
      <c r="A17" s="138" t="s">
        <v>63</v>
      </c>
      <c r="B17" s="139" t="s">
        <v>64</v>
      </c>
      <c r="C17" s="139">
        <v>2753</v>
      </c>
      <c r="D17" s="141">
        <v>1959267</v>
      </c>
    </row>
    <row r="18" spans="1:4" x14ac:dyDescent="0.35">
      <c r="A18" s="138" t="s">
        <v>266</v>
      </c>
      <c r="B18" s="139" t="s">
        <v>321</v>
      </c>
      <c r="C18" s="139">
        <v>2262</v>
      </c>
      <c r="D18" s="141">
        <v>1282331</v>
      </c>
    </row>
    <row r="19" spans="1:4" x14ac:dyDescent="0.35">
      <c r="A19" s="138" t="s">
        <v>76</v>
      </c>
      <c r="B19" s="139" t="s">
        <v>77</v>
      </c>
      <c r="C19" s="139">
        <v>346</v>
      </c>
      <c r="D19" s="141">
        <v>1317042</v>
      </c>
    </row>
    <row r="20" spans="1:4" x14ac:dyDescent="0.35">
      <c r="A20" s="138" t="s">
        <v>81</v>
      </c>
      <c r="B20" s="139" t="s">
        <v>82</v>
      </c>
      <c r="C20" s="139">
        <v>16</v>
      </c>
      <c r="D20" s="141">
        <v>172820</v>
      </c>
    </row>
    <row r="21" spans="1:4" x14ac:dyDescent="0.35">
      <c r="A21" s="138" t="s">
        <v>85</v>
      </c>
      <c r="B21" s="139" t="s">
        <v>86</v>
      </c>
      <c r="C21" s="139">
        <v>4</v>
      </c>
      <c r="D21" s="141">
        <v>52313</v>
      </c>
    </row>
    <row r="22" spans="1:4" x14ac:dyDescent="0.35">
      <c r="A22" s="138" t="s">
        <v>89</v>
      </c>
      <c r="B22" s="139" t="s">
        <v>90</v>
      </c>
      <c r="C22" s="139">
        <v>441</v>
      </c>
      <c r="D22" s="141">
        <v>1148353</v>
      </c>
    </row>
    <row r="23" spans="1:4" x14ac:dyDescent="0.35">
      <c r="A23" s="138" t="s">
        <v>93</v>
      </c>
      <c r="B23" s="139" t="s">
        <v>94</v>
      </c>
      <c r="C23" s="139">
        <v>20</v>
      </c>
      <c r="D23" s="141">
        <v>24000</v>
      </c>
    </row>
    <row r="24" spans="1:4" x14ac:dyDescent="0.35">
      <c r="A24" s="138" t="s">
        <v>99</v>
      </c>
      <c r="B24" s="139" t="s">
        <v>100</v>
      </c>
      <c r="C24" s="139">
        <v>386</v>
      </c>
      <c r="D24" s="141">
        <v>374381</v>
      </c>
    </row>
    <row r="25" spans="1:4" x14ac:dyDescent="0.35">
      <c r="A25" s="138" t="s">
        <v>215</v>
      </c>
      <c r="B25" s="139" t="s">
        <v>216</v>
      </c>
      <c r="C25" s="139">
        <v>47</v>
      </c>
      <c r="D25" s="141">
        <v>23850</v>
      </c>
    </row>
    <row r="26" spans="1:4" x14ac:dyDescent="0.35">
      <c r="A26" s="138" t="s">
        <v>221</v>
      </c>
      <c r="B26" s="139" t="s">
        <v>395</v>
      </c>
      <c r="C26" s="139">
        <v>86</v>
      </c>
      <c r="D26" s="141">
        <v>240052</v>
      </c>
    </row>
    <row r="27" spans="1:4" x14ac:dyDescent="0.35">
      <c r="A27" s="138" t="s">
        <v>223</v>
      </c>
      <c r="B27" s="139"/>
      <c r="C27" s="139">
        <v>86</v>
      </c>
      <c r="D27" s="141">
        <v>80047</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6A03-E912-4A14-A706-918D6C1E55CA}">
  <dimension ref="A1:M35"/>
  <sheetViews>
    <sheetView topLeftCell="A13" workbookViewId="0">
      <selection activeCell="M38" sqref="M38"/>
    </sheetView>
  </sheetViews>
  <sheetFormatPr defaultRowHeight="14.5" x14ac:dyDescent="0.35"/>
  <cols>
    <col min="3" max="3" width="26.7265625" customWidth="1"/>
    <col min="4" max="4" width="12.36328125" customWidth="1"/>
    <col min="7" max="7" width="14.6328125" customWidth="1"/>
    <col min="9" max="9" width="14.81640625" customWidth="1"/>
    <col min="11" max="11" width="16.7265625" customWidth="1"/>
  </cols>
  <sheetData>
    <row r="1" spans="1:13" x14ac:dyDescent="0.35">
      <c r="E1" s="156" t="s">
        <v>415</v>
      </c>
      <c r="F1" s="156"/>
      <c r="G1" s="156"/>
    </row>
    <row r="2" spans="1:13" x14ac:dyDescent="0.35">
      <c r="E2" s="143" t="s">
        <v>396</v>
      </c>
      <c r="F2" s="143" t="s">
        <v>396</v>
      </c>
      <c r="G2" s="143" t="s">
        <v>396</v>
      </c>
    </row>
    <row r="3" spans="1:13" x14ac:dyDescent="0.35">
      <c r="E3" s="144" t="s">
        <v>397</v>
      </c>
      <c r="F3" s="144" t="s">
        <v>398</v>
      </c>
      <c r="G3" s="145" t="s">
        <v>399</v>
      </c>
    </row>
    <row r="4" spans="1:13" x14ac:dyDescent="0.35">
      <c r="A4" s="155" t="s">
        <v>400</v>
      </c>
      <c r="B4" s="155"/>
      <c r="C4" s="155"/>
      <c r="D4" s="155"/>
      <c r="E4" s="146">
        <v>9258</v>
      </c>
      <c r="F4" s="146">
        <v>52861</v>
      </c>
      <c r="G4" s="147">
        <v>32844103</v>
      </c>
      <c r="L4" s="157" t="s">
        <v>39</v>
      </c>
      <c r="M4" s="157"/>
    </row>
    <row r="5" spans="1:13" x14ac:dyDescent="0.35">
      <c r="A5" s="143"/>
      <c r="B5" s="155" t="s">
        <v>401</v>
      </c>
      <c r="C5" s="155"/>
      <c r="D5" s="155"/>
      <c r="E5" s="146">
        <v>8903</v>
      </c>
      <c r="F5" s="146">
        <v>28416</v>
      </c>
      <c r="G5" s="147">
        <v>8506108</v>
      </c>
      <c r="L5" t="s">
        <v>46</v>
      </c>
      <c r="M5" t="s">
        <v>48</v>
      </c>
    </row>
    <row r="6" spans="1:13" x14ac:dyDescent="0.35">
      <c r="A6" s="143"/>
      <c r="B6" s="143"/>
      <c r="C6" s="155" t="s">
        <v>402</v>
      </c>
      <c r="D6" s="155"/>
      <c r="E6" s="146">
        <v>1</v>
      </c>
      <c r="F6" s="146">
        <v>4</v>
      </c>
      <c r="G6" s="147">
        <v>1170</v>
      </c>
      <c r="I6" s="139" t="s">
        <v>238</v>
      </c>
      <c r="J6" s="139">
        <v>1</v>
      </c>
      <c r="K6" s="141">
        <v>1170</v>
      </c>
      <c r="L6" s="67">
        <f>J6-E6</f>
        <v>0</v>
      </c>
      <c r="M6" s="148">
        <f>K6-G6</f>
        <v>0</v>
      </c>
    </row>
    <row r="7" spans="1:13" x14ac:dyDescent="0.35">
      <c r="A7" s="143"/>
      <c r="B7" s="143"/>
      <c r="C7" s="155" t="s">
        <v>403</v>
      </c>
      <c r="D7" s="155"/>
      <c r="E7" s="146">
        <v>165</v>
      </c>
      <c r="F7" s="146">
        <v>528</v>
      </c>
      <c r="G7" s="147">
        <v>74125</v>
      </c>
      <c r="I7" s="139" t="s">
        <v>239</v>
      </c>
      <c r="J7" s="139">
        <v>165</v>
      </c>
      <c r="K7" s="141">
        <v>74125</v>
      </c>
      <c r="L7" s="67">
        <f t="shared" ref="L7:L35" si="0">J7-E7</f>
        <v>0</v>
      </c>
      <c r="M7" s="148">
        <f t="shared" ref="M7:M35" si="1">K7-G7</f>
        <v>0</v>
      </c>
    </row>
    <row r="8" spans="1:13" x14ac:dyDescent="0.35">
      <c r="A8" s="143"/>
      <c r="B8" s="143"/>
      <c r="C8" s="155" t="s">
        <v>404</v>
      </c>
      <c r="D8" s="155"/>
      <c r="E8" s="146">
        <v>1</v>
      </c>
      <c r="F8" s="146">
        <v>1</v>
      </c>
      <c r="G8" s="147">
        <v>279</v>
      </c>
      <c r="I8" s="139" t="s">
        <v>240</v>
      </c>
      <c r="J8" s="139">
        <v>1</v>
      </c>
      <c r="K8" s="141">
        <v>279</v>
      </c>
      <c r="L8" s="67">
        <f t="shared" si="0"/>
        <v>0</v>
      </c>
      <c r="M8" s="148">
        <f t="shared" si="1"/>
        <v>0</v>
      </c>
    </row>
    <row r="9" spans="1:13" x14ac:dyDescent="0.35">
      <c r="A9" s="143"/>
      <c r="B9" s="143"/>
      <c r="C9" s="155" t="s">
        <v>405</v>
      </c>
      <c r="D9" s="155"/>
      <c r="E9" s="146">
        <v>635</v>
      </c>
      <c r="F9" s="146">
        <v>1509</v>
      </c>
      <c r="G9" s="147">
        <v>428298</v>
      </c>
      <c r="I9" s="139" t="s">
        <v>241</v>
      </c>
      <c r="J9" s="139">
        <v>636</v>
      </c>
      <c r="K9" s="141">
        <v>428577</v>
      </c>
      <c r="L9" s="67">
        <f t="shared" si="0"/>
        <v>1</v>
      </c>
      <c r="M9" s="148">
        <f t="shared" si="1"/>
        <v>279</v>
      </c>
    </row>
    <row r="10" spans="1:13" x14ac:dyDescent="0.35">
      <c r="A10" s="143"/>
      <c r="B10" s="143"/>
      <c r="C10" s="155" t="s">
        <v>406</v>
      </c>
      <c r="D10" s="155"/>
      <c r="E10" s="146">
        <v>7248</v>
      </c>
      <c r="F10" s="146">
        <v>18514</v>
      </c>
      <c r="G10" s="147">
        <v>6545671</v>
      </c>
      <c r="I10" s="139" t="s">
        <v>242</v>
      </c>
      <c r="J10" s="139">
        <v>7249</v>
      </c>
      <c r="K10" s="141">
        <v>6545981</v>
      </c>
      <c r="L10" s="67">
        <f t="shared" si="0"/>
        <v>1</v>
      </c>
      <c r="M10" s="148">
        <f t="shared" si="1"/>
        <v>310</v>
      </c>
    </row>
    <row r="11" spans="1:13" x14ac:dyDescent="0.35">
      <c r="A11" s="143"/>
      <c r="B11" s="143"/>
      <c r="C11" s="155" t="s">
        <v>263</v>
      </c>
      <c r="D11" s="155"/>
      <c r="E11" s="146">
        <v>3416</v>
      </c>
      <c r="F11" s="146">
        <v>7860</v>
      </c>
      <c r="G11" s="147">
        <v>1456565</v>
      </c>
      <c r="I11" s="139" t="s">
        <v>263</v>
      </c>
      <c r="J11" s="139">
        <v>3416</v>
      </c>
      <c r="K11" s="141">
        <v>1457449</v>
      </c>
      <c r="L11" s="67">
        <f t="shared" si="0"/>
        <v>0</v>
      </c>
      <c r="M11" s="148">
        <f t="shared" si="1"/>
        <v>884</v>
      </c>
    </row>
    <row r="12" spans="1:13" x14ac:dyDescent="0.35">
      <c r="A12" s="143"/>
      <c r="B12" s="155" t="s">
        <v>407</v>
      </c>
      <c r="C12" s="155"/>
      <c r="D12" s="155"/>
      <c r="E12" s="146">
        <v>5303</v>
      </c>
      <c r="F12" s="146">
        <v>21549</v>
      </c>
      <c r="G12" s="147">
        <v>20912137</v>
      </c>
      <c r="L12" s="67"/>
      <c r="M12" s="148"/>
    </row>
    <row r="13" spans="1:13" x14ac:dyDescent="0.35">
      <c r="A13" s="143"/>
      <c r="B13" s="143"/>
      <c r="C13" s="155" t="s">
        <v>26</v>
      </c>
      <c r="D13" s="155"/>
      <c r="E13" s="146">
        <v>747</v>
      </c>
      <c r="F13" s="146">
        <v>1965</v>
      </c>
      <c r="G13" s="147">
        <v>1124767</v>
      </c>
      <c r="I13" s="139" t="s">
        <v>26</v>
      </c>
      <c r="J13" s="139">
        <v>746</v>
      </c>
      <c r="K13" s="141">
        <v>1106551</v>
      </c>
      <c r="L13" s="67">
        <f t="shared" si="0"/>
        <v>-1</v>
      </c>
      <c r="M13" s="148">
        <f t="shared" si="1"/>
        <v>-18216</v>
      </c>
    </row>
    <row r="14" spans="1:13" x14ac:dyDescent="0.35">
      <c r="A14" s="143"/>
      <c r="B14" s="143"/>
      <c r="C14" s="155" t="s">
        <v>28</v>
      </c>
      <c r="D14" s="155"/>
      <c r="E14" s="146">
        <v>17</v>
      </c>
      <c r="F14" s="146">
        <v>37</v>
      </c>
      <c r="G14" s="147">
        <v>14277</v>
      </c>
      <c r="I14" s="139" t="s">
        <v>28</v>
      </c>
      <c r="J14" s="139">
        <v>17</v>
      </c>
      <c r="K14" s="141">
        <v>14277</v>
      </c>
      <c r="L14" s="67">
        <f t="shared" si="0"/>
        <v>0</v>
      </c>
      <c r="M14" s="148">
        <f t="shared" si="1"/>
        <v>0</v>
      </c>
    </row>
    <row r="15" spans="1:13" x14ac:dyDescent="0.35">
      <c r="A15" s="143"/>
      <c r="B15" s="143"/>
      <c r="C15" s="155" t="s">
        <v>32</v>
      </c>
      <c r="D15" s="155"/>
      <c r="E15" s="146">
        <v>9</v>
      </c>
      <c r="F15" s="146">
        <v>9</v>
      </c>
      <c r="G15" s="147">
        <v>11300</v>
      </c>
      <c r="I15" s="139" t="s">
        <v>32</v>
      </c>
      <c r="J15" s="139">
        <v>9</v>
      </c>
      <c r="K15" s="141">
        <v>11300</v>
      </c>
      <c r="L15" s="67">
        <f t="shared" si="0"/>
        <v>0</v>
      </c>
      <c r="M15" s="148">
        <f t="shared" si="1"/>
        <v>0</v>
      </c>
    </row>
    <row r="16" spans="1:13" x14ac:dyDescent="0.35">
      <c r="A16" s="143"/>
      <c r="B16" s="143"/>
      <c r="C16" s="155" t="s">
        <v>29</v>
      </c>
      <c r="D16" s="155"/>
      <c r="E16" s="146">
        <v>9</v>
      </c>
      <c r="F16" s="146">
        <v>22</v>
      </c>
      <c r="G16" s="147">
        <v>36669</v>
      </c>
      <c r="I16" s="139" t="s">
        <v>29</v>
      </c>
      <c r="J16" s="139">
        <v>9</v>
      </c>
      <c r="K16" s="141">
        <v>36669</v>
      </c>
      <c r="L16" s="67">
        <f t="shared" si="0"/>
        <v>0</v>
      </c>
      <c r="M16" s="148">
        <f t="shared" si="1"/>
        <v>0</v>
      </c>
    </row>
    <row r="17" spans="1:13" x14ac:dyDescent="0.35">
      <c r="A17" s="143"/>
      <c r="B17" s="143"/>
      <c r="C17" s="155" t="s">
        <v>31</v>
      </c>
      <c r="D17" s="155"/>
      <c r="E17" s="146">
        <v>456</v>
      </c>
      <c r="F17" s="146">
        <v>740</v>
      </c>
      <c r="G17" s="147">
        <v>316417</v>
      </c>
      <c r="I17" s="139" t="s">
        <v>31</v>
      </c>
      <c r="J17" s="139">
        <v>456</v>
      </c>
      <c r="K17" s="141">
        <v>316417</v>
      </c>
      <c r="L17" s="67">
        <f t="shared" si="0"/>
        <v>0</v>
      </c>
      <c r="M17" s="148">
        <f t="shared" si="1"/>
        <v>0</v>
      </c>
    </row>
    <row r="18" spans="1:13" x14ac:dyDescent="0.35">
      <c r="A18" s="143"/>
      <c r="B18" s="143"/>
      <c r="C18" s="155" t="s">
        <v>321</v>
      </c>
      <c r="D18" s="155"/>
      <c r="E18" s="146">
        <v>2262</v>
      </c>
      <c r="F18" s="146">
        <v>2956</v>
      </c>
      <c r="G18" s="147">
        <v>1282331</v>
      </c>
      <c r="I18" s="139" t="s">
        <v>321</v>
      </c>
      <c r="J18" s="139">
        <v>2262</v>
      </c>
      <c r="K18" s="141">
        <v>1282331</v>
      </c>
      <c r="L18" s="67">
        <f t="shared" si="0"/>
        <v>0</v>
      </c>
      <c r="M18" s="148">
        <f t="shared" si="1"/>
        <v>0</v>
      </c>
    </row>
    <row r="19" spans="1:13" x14ac:dyDescent="0.35">
      <c r="A19" s="143"/>
      <c r="B19" s="143"/>
      <c r="C19" s="155" t="s">
        <v>320</v>
      </c>
      <c r="D19" s="155"/>
      <c r="E19" s="146">
        <v>1</v>
      </c>
      <c r="F19" s="146">
        <v>1</v>
      </c>
      <c r="G19" s="147">
        <v>150</v>
      </c>
      <c r="I19" s="139" t="s">
        <v>320</v>
      </c>
      <c r="J19" s="139">
        <v>1</v>
      </c>
      <c r="K19" s="141">
        <v>150</v>
      </c>
      <c r="L19" s="67">
        <f t="shared" si="0"/>
        <v>0</v>
      </c>
      <c r="M19" s="148">
        <f t="shared" si="1"/>
        <v>0</v>
      </c>
    </row>
    <row r="20" spans="1:13" x14ac:dyDescent="0.35">
      <c r="A20" s="143"/>
      <c r="B20" s="143"/>
      <c r="C20" s="155" t="s">
        <v>64</v>
      </c>
      <c r="D20" s="155"/>
      <c r="E20" s="146">
        <v>2753</v>
      </c>
      <c r="F20" s="146">
        <v>2787</v>
      </c>
      <c r="G20" s="147">
        <v>1959267</v>
      </c>
      <c r="I20" s="139" t="s">
        <v>64</v>
      </c>
      <c r="J20" s="139">
        <v>2753</v>
      </c>
      <c r="K20" s="141">
        <v>1959267</v>
      </c>
      <c r="L20" s="67">
        <f t="shared" si="0"/>
        <v>0</v>
      </c>
      <c r="M20" s="148">
        <f t="shared" si="1"/>
        <v>0</v>
      </c>
    </row>
    <row r="21" spans="1:13" x14ac:dyDescent="0.35">
      <c r="A21" s="143"/>
      <c r="B21" s="143"/>
      <c r="C21" s="155" t="s">
        <v>59</v>
      </c>
      <c r="D21" s="155"/>
      <c r="E21" s="146">
        <v>3767</v>
      </c>
      <c r="F21" s="146">
        <v>9623</v>
      </c>
      <c r="G21" s="147">
        <v>14375227</v>
      </c>
      <c r="I21" s="139" t="s">
        <v>59</v>
      </c>
      <c r="J21" s="139">
        <v>3767</v>
      </c>
      <c r="K21" s="141">
        <v>14372376</v>
      </c>
      <c r="L21" s="67">
        <f t="shared" si="0"/>
        <v>0</v>
      </c>
      <c r="M21" s="148">
        <f t="shared" si="1"/>
        <v>-2851</v>
      </c>
    </row>
    <row r="22" spans="1:13" x14ac:dyDescent="0.35">
      <c r="A22" s="143"/>
      <c r="B22" s="143"/>
      <c r="C22" s="155" t="s">
        <v>62</v>
      </c>
      <c r="D22" s="155"/>
      <c r="E22" s="146">
        <v>724</v>
      </c>
      <c r="F22" s="146">
        <v>1907</v>
      </c>
      <c r="G22" s="147">
        <v>462012</v>
      </c>
      <c r="I22" s="139" t="s">
        <v>62</v>
      </c>
      <c r="J22" s="139">
        <v>723</v>
      </c>
      <c r="K22" s="141">
        <v>461067</v>
      </c>
      <c r="L22" s="67">
        <f t="shared" si="0"/>
        <v>-1</v>
      </c>
      <c r="M22" s="148">
        <f t="shared" si="1"/>
        <v>-945</v>
      </c>
    </row>
    <row r="23" spans="1:13" x14ac:dyDescent="0.35">
      <c r="A23" s="143"/>
      <c r="B23" s="143"/>
      <c r="C23" s="155" t="s">
        <v>265</v>
      </c>
      <c r="D23" s="155"/>
      <c r="E23" s="146">
        <v>559</v>
      </c>
      <c r="F23" s="146">
        <v>1502</v>
      </c>
      <c r="G23" s="147">
        <v>1329720</v>
      </c>
      <c r="I23" s="139" t="s">
        <v>265</v>
      </c>
      <c r="J23" s="139">
        <v>559</v>
      </c>
      <c r="K23" s="141">
        <v>1329720</v>
      </c>
      <c r="L23" s="67">
        <f t="shared" si="0"/>
        <v>0</v>
      </c>
      <c r="M23" s="148">
        <f t="shared" si="1"/>
        <v>0</v>
      </c>
    </row>
    <row r="24" spans="1:13" x14ac:dyDescent="0.35">
      <c r="A24" s="143"/>
      <c r="B24" s="155" t="s">
        <v>408</v>
      </c>
      <c r="C24" s="155"/>
      <c r="D24" s="155"/>
      <c r="E24" s="146">
        <v>478</v>
      </c>
      <c r="F24" s="146">
        <v>1894</v>
      </c>
      <c r="G24" s="147">
        <v>2690528</v>
      </c>
      <c r="L24" s="67"/>
      <c r="M24" s="148"/>
    </row>
    <row r="25" spans="1:13" x14ac:dyDescent="0.35">
      <c r="A25" s="143"/>
      <c r="B25" s="143"/>
      <c r="C25" s="155" t="s">
        <v>90</v>
      </c>
      <c r="D25" s="155"/>
      <c r="E25" s="146">
        <v>441</v>
      </c>
      <c r="F25" s="146">
        <v>1028</v>
      </c>
      <c r="G25" s="147">
        <v>1148353</v>
      </c>
      <c r="I25" s="139" t="s">
        <v>90</v>
      </c>
      <c r="J25" s="139">
        <v>441</v>
      </c>
      <c r="K25" s="141">
        <v>1148353</v>
      </c>
      <c r="L25" s="67">
        <f t="shared" si="0"/>
        <v>0</v>
      </c>
      <c r="M25" s="148">
        <f t="shared" si="1"/>
        <v>0</v>
      </c>
    </row>
    <row r="26" spans="1:13" x14ac:dyDescent="0.35">
      <c r="A26" s="143"/>
      <c r="B26" s="143"/>
      <c r="C26" s="155" t="s">
        <v>77</v>
      </c>
      <c r="D26" s="155"/>
      <c r="E26" s="146">
        <v>346</v>
      </c>
      <c r="F26" s="146">
        <v>810</v>
      </c>
      <c r="G26" s="147">
        <v>1317042</v>
      </c>
      <c r="I26" s="139" t="s">
        <v>77</v>
      </c>
      <c r="J26" s="139">
        <v>346</v>
      </c>
      <c r="K26" s="141">
        <v>1317042</v>
      </c>
      <c r="L26" s="67">
        <f t="shared" si="0"/>
        <v>0</v>
      </c>
      <c r="M26" s="148">
        <f t="shared" si="1"/>
        <v>0</v>
      </c>
    </row>
    <row r="27" spans="1:13" x14ac:dyDescent="0.35">
      <c r="A27" s="143"/>
      <c r="B27" s="143"/>
      <c r="C27" s="155" t="s">
        <v>409</v>
      </c>
      <c r="D27" s="155"/>
      <c r="E27" s="146">
        <v>16</v>
      </c>
      <c r="F27" s="146">
        <v>42</v>
      </c>
      <c r="G27" s="147">
        <v>172820</v>
      </c>
      <c r="I27" s="139" t="s">
        <v>82</v>
      </c>
      <c r="J27" s="139">
        <v>16</v>
      </c>
      <c r="K27" s="141">
        <v>172820</v>
      </c>
      <c r="L27" s="67">
        <f t="shared" si="0"/>
        <v>0</v>
      </c>
      <c r="M27" s="148">
        <f t="shared" si="1"/>
        <v>0</v>
      </c>
    </row>
    <row r="28" spans="1:13" x14ac:dyDescent="0.35">
      <c r="A28" s="143"/>
      <c r="B28" s="143"/>
      <c r="C28" s="155" t="s">
        <v>410</v>
      </c>
      <c r="D28" s="155"/>
      <c r="E28" s="146">
        <v>4</v>
      </c>
      <c r="F28" s="146">
        <v>14</v>
      </c>
      <c r="G28" s="147">
        <v>52313</v>
      </c>
      <c r="I28" s="139" t="s">
        <v>86</v>
      </c>
      <c r="J28" s="139">
        <v>4</v>
      </c>
      <c r="K28" s="141">
        <v>52313</v>
      </c>
      <c r="L28" s="67">
        <f t="shared" si="0"/>
        <v>0</v>
      </c>
      <c r="M28" s="148">
        <f t="shared" si="1"/>
        <v>0</v>
      </c>
    </row>
    <row r="29" spans="1:13" x14ac:dyDescent="0.35">
      <c r="A29" s="143"/>
      <c r="B29" s="155" t="s">
        <v>411</v>
      </c>
      <c r="C29" s="155"/>
      <c r="D29" s="155"/>
      <c r="E29" s="146">
        <v>449</v>
      </c>
      <c r="F29" s="146">
        <v>550</v>
      </c>
      <c r="G29" s="147">
        <v>415231</v>
      </c>
      <c r="L29" s="67"/>
      <c r="M29" s="148"/>
    </row>
    <row r="30" spans="1:13" x14ac:dyDescent="0.35">
      <c r="A30" s="143"/>
      <c r="B30" s="143"/>
      <c r="C30" s="155" t="s">
        <v>100</v>
      </c>
      <c r="D30" s="155"/>
      <c r="E30" s="146">
        <v>386</v>
      </c>
      <c r="F30" s="146">
        <v>445</v>
      </c>
      <c r="G30" s="147">
        <v>367381</v>
      </c>
      <c r="I30" s="139" t="s">
        <v>100</v>
      </c>
      <c r="J30" s="139">
        <v>386</v>
      </c>
      <c r="K30" s="141">
        <v>374381</v>
      </c>
      <c r="L30" s="67">
        <f t="shared" si="0"/>
        <v>0</v>
      </c>
      <c r="M30" s="148">
        <f t="shared" si="1"/>
        <v>7000</v>
      </c>
    </row>
    <row r="31" spans="1:13" x14ac:dyDescent="0.35">
      <c r="A31" s="143"/>
      <c r="B31" s="143"/>
      <c r="C31" s="155" t="s">
        <v>412</v>
      </c>
      <c r="D31" s="155"/>
      <c r="E31" s="146">
        <v>47</v>
      </c>
      <c r="F31" s="146">
        <v>65</v>
      </c>
      <c r="G31" s="147">
        <v>23850</v>
      </c>
      <c r="I31" s="139" t="s">
        <v>216</v>
      </c>
      <c r="J31" s="139">
        <v>47</v>
      </c>
      <c r="K31" s="141">
        <v>23850</v>
      </c>
      <c r="L31" s="67">
        <f t="shared" si="0"/>
        <v>0</v>
      </c>
      <c r="M31" s="148">
        <f t="shared" si="1"/>
        <v>0</v>
      </c>
    </row>
    <row r="32" spans="1:13" x14ac:dyDescent="0.35">
      <c r="A32" s="143"/>
      <c r="B32" s="143"/>
      <c r="C32" s="155" t="s">
        <v>413</v>
      </c>
      <c r="D32" s="155"/>
      <c r="E32" s="146">
        <v>20</v>
      </c>
      <c r="F32" s="146">
        <v>40</v>
      </c>
      <c r="G32" s="147">
        <v>24000</v>
      </c>
      <c r="I32" s="139" t="s">
        <v>94</v>
      </c>
      <c r="J32" s="139">
        <v>20</v>
      </c>
      <c r="K32" s="141">
        <v>24000</v>
      </c>
      <c r="L32" s="67">
        <f t="shared" si="0"/>
        <v>0</v>
      </c>
      <c r="M32" s="148">
        <f t="shared" si="1"/>
        <v>0</v>
      </c>
    </row>
    <row r="33" spans="1:13" x14ac:dyDescent="0.35">
      <c r="A33" s="143"/>
      <c r="B33" s="155" t="s">
        <v>414</v>
      </c>
      <c r="C33" s="155"/>
      <c r="D33" s="155"/>
      <c r="E33" s="146">
        <v>86</v>
      </c>
      <c r="F33" s="146">
        <v>452</v>
      </c>
      <c r="G33" s="147">
        <v>320099</v>
      </c>
      <c r="L33" s="67"/>
      <c r="M33" s="148"/>
    </row>
    <row r="34" spans="1:13" x14ac:dyDescent="0.35">
      <c r="A34" s="143"/>
      <c r="B34" s="143"/>
      <c r="C34" s="155" t="s">
        <v>395</v>
      </c>
      <c r="D34" s="155"/>
      <c r="E34" s="146">
        <v>86</v>
      </c>
      <c r="F34" s="146">
        <v>226</v>
      </c>
      <c r="G34" s="147">
        <v>240052</v>
      </c>
      <c r="I34" s="139" t="s">
        <v>395</v>
      </c>
      <c r="J34" s="139">
        <v>86</v>
      </c>
      <c r="K34" s="141">
        <v>240052</v>
      </c>
      <c r="L34" s="67">
        <f t="shared" si="0"/>
        <v>0</v>
      </c>
      <c r="M34" s="148">
        <f t="shared" si="1"/>
        <v>0</v>
      </c>
    </row>
    <row r="35" spans="1:13" x14ac:dyDescent="0.35">
      <c r="A35" s="143"/>
      <c r="B35" s="143"/>
      <c r="C35" s="155" t="s">
        <v>224</v>
      </c>
      <c r="D35" s="155"/>
      <c r="E35" s="146">
        <v>86</v>
      </c>
      <c r="F35" s="146">
        <v>226</v>
      </c>
      <c r="G35" s="147">
        <v>80047</v>
      </c>
      <c r="I35" s="139"/>
      <c r="J35" s="139">
        <v>86</v>
      </c>
      <c r="K35" s="141">
        <v>80047</v>
      </c>
      <c r="L35" s="67">
        <f t="shared" si="0"/>
        <v>0</v>
      </c>
      <c r="M35" s="148">
        <f t="shared" si="1"/>
        <v>0</v>
      </c>
    </row>
  </sheetData>
  <mergeCells count="34">
    <mergeCell ref="C34:D34"/>
    <mergeCell ref="C35:D35"/>
    <mergeCell ref="E1:G1"/>
    <mergeCell ref="L4:M4"/>
    <mergeCell ref="C28:D28"/>
    <mergeCell ref="B29:D29"/>
    <mergeCell ref="C30:D30"/>
    <mergeCell ref="C31:D31"/>
    <mergeCell ref="C32:D32"/>
    <mergeCell ref="B33:D33"/>
    <mergeCell ref="C22:D22"/>
    <mergeCell ref="C23:D23"/>
    <mergeCell ref="B24:D24"/>
    <mergeCell ref="C25:D25"/>
    <mergeCell ref="C26:D26"/>
    <mergeCell ref="C27:D27"/>
    <mergeCell ref="C21:D21"/>
    <mergeCell ref="C10:D10"/>
    <mergeCell ref="C11:D11"/>
    <mergeCell ref="B12:D12"/>
    <mergeCell ref="C13:D13"/>
    <mergeCell ref="C14:D14"/>
    <mergeCell ref="C15:D15"/>
    <mergeCell ref="C16:D16"/>
    <mergeCell ref="C17:D17"/>
    <mergeCell ref="C18:D18"/>
    <mergeCell ref="C19:D19"/>
    <mergeCell ref="C20:D20"/>
    <mergeCell ref="C9:D9"/>
    <mergeCell ref="A4:D4"/>
    <mergeCell ref="B5:D5"/>
    <mergeCell ref="C6:D6"/>
    <mergeCell ref="C7:D7"/>
    <mergeCell ref="C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 Headcount &amp; total aw amnt</vt:lpstr>
      <vt:lpstr>DA CCPG_BOG</vt:lpstr>
      <vt:lpstr>DA GRANTS</vt:lpstr>
      <vt:lpstr>DA LOAN</vt:lpstr>
      <vt:lpstr>DA SCHOL</vt:lpstr>
      <vt:lpstr>DA WORK</vt:lpstr>
      <vt:lpstr>MISSING AWARDS</vt:lpstr>
      <vt:lpstr>Resub January 11</vt:lpstr>
      <vt:lpstr>Prio Sub Check Jan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FHDA</dc:creator>
  <cp:lastModifiedBy>Windows User</cp:lastModifiedBy>
  <dcterms:created xsi:type="dcterms:W3CDTF">2016-08-24T15:05:52Z</dcterms:created>
  <dcterms:modified xsi:type="dcterms:W3CDTF">2021-02-05T20:25:48Z</dcterms:modified>
</cp:coreProperties>
</file>