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arent\Documents\MIS SP Program\AfterSubRept\"/>
    </mc:Choice>
  </mc:AlternateContent>
  <xr:revisionPtr revIDLastSave="0" documentId="8_{71976685-C361-4230-8F3F-2C3D445640ED}" xr6:coauthVersionLast="36" xr6:coauthVersionMax="36" xr10:uidLastSave="{00000000-0000-0000-0000-000000000000}"/>
  <bookViews>
    <workbookView xWindow="0" yWindow="0" windowWidth="19200" windowHeight="6640" activeTab="2" xr2:uid="{9C934276-4423-4AE2-9196-2BF7C5584636}"/>
  </bookViews>
  <sheets>
    <sheet name="Awards Table Sept 22" sheetId="2" r:id="rId1"/>
    <sheet name="Program by Area Pivot Sept 22" sheetId="3" r:id="rId2"/>
    <sheet name="Resubmission Oct 31" sheetId="4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7" i="4" l="1"/>
  <c r="G177" i="4"/>
  <c r="F177" i="4"/>
  <c r="K176" i="4"/>
  <c r="J176" i="4"/>
  <c r="I176" i="4"/>
  <c r="K175" i="4"/>
  <c r="J175" i="4"/>
  <c r="I175" i="4"/>
  <c r="J174" i="4"/>
  <c r="K174" i="4" s="1"/>
  <c r="I174" i="4"/>
  <c r="K173" i="4"/>
  <c r="J173" i="4"/>
  <c r="I173" i="4"/>
  <c r="J172" i="4"/>
  <c r="K172" i="4" s="1"/>
  <c r="I172" i="4"/>
  <c r="K171" i="4"/>
  <c r="J171" i="4"/>
  <c r="I171" i="4"/>
  <c r="K170" i="4"/>
  <c r="J170" i="4"/>
  <c r="I170" i="4"/>
  <c r="K169" i="4"/>
  <c r="J169" i="4"/>
  <c r="I169" i="4"/>
  <c r="K168" i="4"/>
  <c r="J168" i="4"/>
  <c r="I168" i="4"/>
  <c r="J167" i="4"/>
  <c r="K167" i="4" s="1"/>
  <c r="I167" i="4"/>
  <c r="K166" i="4"/>
  <c r="J166" i="4"/>
  <c r="I166" i="4"/>
  <c r="K165" i="4"/>
  <c r="J165" i="4"/>
  <c r="I165" i="4"/>
  <c r="J164" i="4"/>
  <c r="K164" i="4" s="1"/>
  <c r="I164" i="4"/>
  <c r="K163" i="4"/>
  <c r="J163" i="4"/>
  <c r="I163" i="4"/>
  <c r="K162" i="4"/>
  <c r="J162" i="4"/>
  <c r="I162" i="4"/>
  <c r="K161" i="4"/>
  <c r="J161" i="4"/>
  <c r="I161" i="4"/>
  <c r="K160" i="4"/>
  <c r="J160" i="4"/>
  <c r="I160" i="4"/>
  <c r="J159" i="4"/>
  <c r="K159" i="4" s="1"/>
  <c r="I159" i="4"/>
  <c r="K158" i="4"/>
  <c r="J158" i="4"/>
  <c r="I158" i="4"/>
  <c r="J157" i="4"/>
  <c r="K157" i="4" s="1"/>
  <c r="I157" i="4"/>
  <c r="K156" i="4"/>
  <c r="J156" i="4"/>
  <c r="I156" i="4"/>
  <c r="K155" i="4"/>
  <c r="J155" i="4"/>
  <c r="I155" i="4"/>
  <c r="K154" i="4"/>
  <c r="J154" i="4"/>
  <c r="I154" i="4"/>
  <c r="K153" i="4"/>
  <c r="J153" i="4"/>
  <c r="I153" i="4"/>
  <c r="K152" i="4"/>
  <c r="J152" i="4"/>
  <c r="I152" i="4"/>
  <c r="J151" i="4"/>
  <c r="K151" i="4" s="1"/>
  <c r="I151" i="4"/>
  <c r="J150" i="4"/>
  <c r="K150" i="4" s="1"/>
  <c r="I150" i="4"/>
  <c r="J149" i="4"/>
  <c r="K149" i="4" s="1"/>
  <c r="I149" i="4"/>
  <c r="J148" i="4"/>
  <c r="K148" i="4" s="1"/>
  <c r="I148" i="4"/>
  <c r="K147" i="4"/>
  <c r="J147" i="4"/>
  <c r="I147" i="4"/>
  <c r="K146" i="4"/>
  <c r="J146" i="4"/>
  <c r="I146" i="4"/>
  <c r="K145" i="4"/>
  <c r="J145" i="4"/>
  <c r="I145" i="4"/>
  <c r="K144" i="4"/>
  <c r="J144" i="4"/>
  <c r="I144" i="4"/>
  <c r="J143" i="4"/>
  <c r="K143" i="4" s="1"/>
  <c r="I143" i="4"/>
  <c r="K142" i="4"/>
  <c r="J142" i="4"/>
  <c r="I142" i="4"/>
  <c r="J141" i="4"/>
  <c r="K141" i="4" s="1"/>
  <c r="I141" i="4"/>
  <c r="J140" i="4"/>
  <c r="K140" i="4" s="1"/>
  <c r="I140" i="4"/>
  <c r="K139" i="4"/>
  <c r="J139" i="4"/>
  <c r="I139" i="4"/>
  <c r="K138" i="4"/>
  <c r="J138" i="4"/>
  <c r="I138" i="4"/>
  <c r="K137" i="4"/>
  <c r="J137" i="4"/>
  <c r="I137" i="4"/>
  <c r="K136" i="4"/>
  <c r="J136" i="4"/>
  <c r="I136" i="4"/>
  <c r="J135" i="4"/>
  <c r="K135" i="4" s="1"/>
  <c r="I135" i="4"/>
  <c r="J134" i="4"/>
  <c r="K134" i="4" s="1"/>
  <c r="I134" i="4"/>
  <c r="J133" i="4"/>
  <c r="K133" i="4" s="1"/>
  <c r="I133" i="4"/>
  <c r="J132" i="4"/>
  <c r="K132" i="4" s="1"/>
  <c r="I132" i="4"/>
  <c r="K131" i="4"/>
  <c r="J131" i="4"/>
  <c r="I131" i="4"/>
  <c r="K130" i="4"/>
  <c r="J130" i="4"/>
  <c r="I130" i="4"/>
  <c r="K129" i="4"/>
  <c r="J129" i="4"/>
  <c r="I129" i="4"/>
  <c r="K128" i="4"/>
  <c r="J128" i="4"/>
  <c r="I128" i="4"/>
  <c r="J127" i="4"/>
  <c r="K127" i="4" s="1"/>
  <c r="I127" i="4"/>
  <c r="J126" i="4"/>
  <c r="K126" i="4" s="1"/>
  <c r="I126" i="4"/>
  <c r="J125" i="4"/>
  <c r="K125" i="4" s="1"/>
  <c r="I125" i="4"/>
  <c r="J124" i="4"/>
  <c r="K124" i="4" s="1"/>
  <c r="I124" i="4"/>
  <c r="K123" i="4"/>
  <c r="J123" i="4"/>
  <c r="I123" i="4"/>
  <c r="K122" i="4"/>
  <c r="J122" i="4"/>
  <c r="I122" i="4"/>
  <c r="K121" i="4"/>
  <c r="J121" i="4"/>
  <c r="I121" i="4"/>
  <c r="K120" i="4"/>
  <c r="J120" i="4"/>
  <c r="I120" i="4"/>
  <c r="J119" i="4"/>
  <c r="K119" i="4" s="1"/>
  <c r="I119" i="4"/>
  <c r="J118" i="4"/>
  <c r="K118" i="4" s="1"/>
  <c r="I118" i="4"/>
  <c r="J117" i="4"/>
  <c r="K117" i="4" s="1"/>
  <c r="I117" i="4"/>
  <c r="J116" i="4"/>
  <c r="K116" i="4" s="1"/>
  <c r="I116" i="4"/>
  <c r="K115" i="4"/>
  <c r="J115" i="4"/>
  <c r="I115" i="4"/>
  <c r="K114" i="4"/>
  <c r="J114" i="4"/>
  <c r="I114" i="4"/>
  <c r="K113" i="4"/>
  <c r="J113" i="4"/>
  <c r="I113" i="4"/>
  <c r="K112" i="4"/>
  <c r="J112" i="4"/>
  <c r="I112" i="4"/>
  <c r="J111" i="4"/>
  <c r="K111" i="4" s="1"/>
  <c r="I111" i="4"/>
  <c r="J110" i="4"/>
  <c r="K110" i="4" s="1"/>
  <c r="I110" i="4"/>
  <c r="J109" i="4"/>
  <c r="K109" i="4" s="1"/>
  <c r="I109" i="4"/>
  <c r="J108" i="4"/>
  <c r="K108" i="4" s="1"/>
  <c r="I108" i="4"/>
  <c r="K107" i="4"/>
  <c r="J107" i="4"/>
  <c r="I107" i="4"/>
  <c r="K106" i="4"/>
  <c r="J106" i="4"/>
  <c r="I106" i="4"/>
  <c r="K105" i="4"/>
  <c r="J105" i="4"/>
  <c r="I105" i="4"/>
  <c r="K104" i="4"/>
  <c r="J104" i="4"/>
  <c r="I104" i="4"/>
  <c r="J103" i="4"/>
  <c r="K103" i="4" s="1"/>
  <c r="I103" i="4"/>
  <c r="J102" i="4"/>
  <c r="K102" i="4" s="1"/>
  <c r="I102" i="4"/>
  <c r="J101" i="4"/>
  <c r="K101" i="4" s="1"/>
  <c r="I101" i="4"/>
  <c r="J100" i="4"/>
  <c r="K100" i="4" s="1"/>
  <c r="I100" i="4"/>
  <c r="K99" i="4"/>
  <c r="J99" i="4"/>
  <c r="I99" i="4"/>
  <c r="K98" i="4"/>
  <c r="J98" i="4"/>
  <c r="I98" i="4"/>
  <c r="K97" i="4"/>
  <c r="J97" i="4"/>
  <c r="I97" i="4"/>
  <c r="K96" i="4"/>
  <c r="J96" i="4"/>
  <c r="I96" i="4"/>
  <c r="J95" i="4"/>
  <c r="K95" i="4" s="1"/>
  <c r="I95" i="4"/>
  <c r="J94" i="4"/>
  <c r="K94" i="4" s="1"/>
  <c r="I94" i="4"/>
  <c r="J93" i="4"/>
  <c r="K93" i="4" s="1"/>
  <c r="I93" i="4"/>
  <c r="J92" i="4"/>
  <c r="K92" i="4" s="1"/>
  <c r="I92" i="4"/>
  <c r="K91" i="4"/>
  <c r="J91" i="4"/>
  <c r="I91" i="4"/>
  <c r="K90" i="4"/>
  <c r="J90" i="4"/>
  <c r="I90" i="4"/>
  <c r="K89" i="4"/>
  <c r="J89" i="4"/>
  <c r="I89" i="4"/>
  <c r="K88" i="4"/>
  <c r="J88" i="4"/>
  <c r="I88" i="4"/>
  <c r="J87" i="4"/>
  <c r="K87" i="4" s="1"/>
  <c r="I87" i="4"/>
  <c r="J86" i="4"/>
  <c r="K86" i="4" s="1"/>
  <c r="I86" i="4"/>
  <c r="J85" i="4"/>
  <c r="K85" i="4" s="1"/>
  <c r="I85" i="4"/>
  <c r="J84" i="4"/>
  <c r="K84" i="4" s="1"/>
  <c r="I84" i="4"/>
  <c r="K83" i="4"/>
  <c r="J83" i="4"/>
  <c r="I83" i="4"/>
  <c r="K82" i="4"/>
  <c r="J82" i="4"/>
  <c r="I82" i="4"/>
  <c r="K81" i="4"/>
  <c r="J81" i="4"/>
  <c r="I81" i="4"/>
  <c r="K80" i="4"/>
  <c r="J80" i="4"/>
  <c r="I80" i="4"/>
  <c r="J79" i="4"/>
  <c r="K79" i="4" s="1"/>
  <c r="I79" i="4"/>
  <c r="J78" i="4"/>
  <c r="K78" i="4" s="1"/>
  <c r="I78" i="4"/>
  <c r="J77" i="4"/>
  <c r="K77" i="4" s="1"/>
  <c r="I77" i="4"/>
  <c r="J76" i="4"/>
  <c r="K76" i="4" s="1"/>
  <c r="I76" i="4"/>
  <c r="K75" i="4"/>
  <c r="J75" i="4"/>
  <c r="I75" i="4"/>
  <c r="K74" i="4"/>
  <c r="J74" i="4"/>
  <c r="I74" i="4"/>
  <c r="K73" i="4"/>
  <c r="J73" i="4"/>
  <c r="I73" i="4"/>
  <c r="K72" i="4"/>
  <c r="J72" i="4"/>
  <c r="I72" i="4"/>
  <c r="J71" i="4"/>
  <c r="K71" i="4" s="1"/>
  <c r="I71" i="4"/>
  <c r="J70" i="4"/>
  <c r="K70" i="4" s="1"/>
  <c r="I70" i="4"/>
  <c r="J69" i="4"/>
  <c r="K69" i="4" s="1"/>
  <c r="I69" i="4"/>
  <c r="J68" i="4"/>
  <c r="K68" i="4" s="1"/>
  <c r="I68" i="4"/>
  <c r="K67" i="4"/>
  <c r="J67" i="4"/>
  <c r="I67" i="4"/>
  <c r="K66" i="4"/>
  <c r="J66" i="4"/>
  <c r="I66" i="4"/>
  <c r="K65" i="4"/>
  <c r="J65" i="4"/>
  <c r="I65" i="4"/>
  <c r="K64" i="4"/>
  <c r="J64" i="4"/>
  <c r="I64" i="4"/>
  <c r="J63" i="4"/>
  <c r="K63" i="4" s="1"/>
  <c r="I63" i="4"/>
  <c r="J62" i="4"/>
  <c r="K62" i="4" s="1"/>
  <c r="I62" i="4"/>
  <c r="J61" i="4"/>
  <c r="K61" i="4" s="1"/>
  <c r="I61" i="4"/>
  <c r="J60" i="4"/>
  <c r="K60" i="4" s="1"/>
  <c r="I60" i="4"/>
  <c r="K59" i="4"/>
  <c r="J59" i="4"/>
  <c r="I59" i="4"/>
  <c r="K58" i="4"/>
  <c r="J58" i="4"/>
  <c r="I58" i="4"/>
  <c r="K57" i="4"/>
  <c r="J57" i="4"/>
  <c r="I57" i="4"/>
  <c r="K56" i="4"/>
  <c r="J56" i="4"/>
  <c r="I56" i="4"/>
  <c r="J55" i="4"/>
  <c r="K55" i="4" s="1"/>
  <c r="I55" i="4"/>
  <c r="K54" i="4"/>
  <c r="J54" i="4"/>
  <c r="I54" i="4"/>
  <c r="J53" i="4"/>
  <c r="K53" i="4" s="1"/>
  <c r="I53" i="4"/>
  <c r="J52" i="4"/>
  <c r="K52" i="4" s="1"/>
  <c r="I52" i="4"/>
  <c r="K51" i="4"/>
  <c r="J51" i="4"/>
  <c r="I51" i="4"/>
  <c r="K50" i="4"/>
  <c r="J50" i="4"/>
  <c r="I50" i="4"/>
  <c r="K49" i="4"/>
  <c r="J49" i="4"/>
  <c r="I49" i="4"/>
  <c r="K48" i="4"/>
  <c r="J48" i="4"/>
  <c r="I48" i="4"/>
  <c r="J47" i="4"/>
  <c r="K47" i="4" s="1"/>
  <c r="I47" i="4"/>
  <c r="J46" i="4"/>
  <c r="K46" i="4" s="1"/>
  <c r="I46" i="4"/>
  <c r="J45" i="4"/>
  <c r="K45" i="4" s="1"/>
  <c r="I45" i="4"/>
  <c r="J44" i="4"/>
  <c r="K44" i="4" s="1"/>
  <c r="I44" i="4"/>
  <c r="K43" i="4"/>
  <c r="J43" i="4"/>
  <c r="I43" i="4"/>
  <c r="K42" i="4"/>
  <c r="J42" i="4"/>
  <c r="I42" i="4"/>
  <c r="K41" i="4"/>
  <c r="J41" i="4"/>
  <c r="I41" i="4"/>
  <c r="K40" i="4"/>
  <c r="J40" i="4"/>
  <c r="I40" i="4"/>
  <c r="J39" i="4"/>
  <c r="K39" i="4" s="1"/>
  <c r="I39" i="4"/>
  <c r="J38" i="4"/>
  <c r="K38" i="4" s="1"/>
  <c r="I38" i="4"/>
  <c r="J37" i="4"/>
  <c r="K37" i="4" s="1"/>
  <c r="I37" i="4"/>
  <c r="J36" i="4"/>
  <c r="K36" i="4" s="1"/>
  <c r="I36" i="4"/>
  <c r="K35" i="4"/>
  <c r="J35" i="4"/>
  <c r="I35" i="4"/>
  <c r="K34" i="4"/>
  <c r="J34" i="4"/>
  <c r="I34" i="4"/>
  <c r="K33" i="4"/>
  <c r="J33" i="4"/>
  <c r="I33" i="4"/>
  <c r="K32" i="4"/>
  <c r="J32" i="4"/>
  <c r="I32" i="4"/>
  <c r="J31" i="4"/>
  <c r="K31" i="4" s="1"/>
  <c r="I31" i="4"/>
  <c r="J30" i="4"/>
  <c r="K30" i="4" s="1"/>
  <c r="I30" i="4"/>
  <c r="J29" i="4"/>
  <c r="K29" i="4" s="1"/>
  <c r="I29" i="4"/>
  <c r="J28" i="4"/>
  <c r="K28" i="4" s="1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J23" i="4"/>
  <c r="K23" i="4" s="1"/>
  <c r="I23" i="4"/>
  <c r="J22" i="4"/>
  <c r="K22" i="4" s="1"/>
  <c r="I22" i="4"/>
  <c r="J21" i="4"/>
  <c r="K21" i="4" s="1"/>
  <c r="I21" i="4"/>
  <c r="J20" i="4"/>
  <c r="K20" i="4" s="1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J15" i="4"/>
  <c r="K15" i="4" s="1"/>
  <c r="I15" i="4"/>
  <c r="J14" i="4"/>
  <c r="K14" i="4" s="1"/>
  <c r="I14" i="4"/>
  <c r="J13" i="4"/>
  <c r="K13" i="4" s="1"/>
  <c r="I13" i="4"/>
  <c r="J12" i="4"/>
  <c r="K12" i="4" s="1"/>
  <c r="I12" i="4"/>
  <c r="K11" i="4"/>
  <c r="J11" i="4"/>
  <c r="I11" i="4"/>
  <c r="K10" i="4"/>
  <c r="J10" i="4"/>
  <c r="I10" i="4"/>
  <c r="K9" i="4"/>
  <c r="J9" i="4"/>
  <c r="I9" i="4"/>
  <c r="K8" i="4"/>
  <c r="J8" i="4"/>
  <c r="I8" i="4"/>
  <c r="J7" i="4"/>
  <c r="K7" i="4" s="1"/>
  <c r="I7" i="4"/>
  <c r="J196" i="2" l="1"/>
  <c r="I196" i="2"/>
  <c r="H196" i="2"/>
  <c r="L50" i="2"/>
  <c r="M50" i="2" s="1"/>
  <c r="K50" i="2"/>
  <c r="L15" i="2"/>
  <c r="M15" i="2" s="1"/>
  <c r="K15" i="2"/>
  <c r="L8" i="2"/>
  <c r="M8" i="2" s="1"/>
  <c r="K8" i="2"/>
  <c r="L13" i="2"/>
  <c r="M13" i="2" s="1"/>
  <c r="K13" i="2"/>
  <c r="L21" i="2"/>
  <c r="M21" i="2" s="1"/>
  <c r="K21" i="2"/>
  <c r="L23" i="2"/>
  <c r="M23" i="2" s="1"/>
  <c r="K23" i="2"/>
  <c r="L10" i="2"/>
  <c r="M10" i="2" s="1"/>
  <c r="K10" i="2"/>
  <c r="L137" i="2"/>
  <c r="M137" i="2" s="1"/>
  <c r="K137" i="2"/>
  <c r="L17" i="2"/>
  <c r="M17" i="2" s="1"/>
  <c r="K17" i="2"/>
  <c r="L28" i="2"/>
  <c r="M28" i="2" s="1"/>
  <c r="K28" i="2"/>
  <c r="L41" i="2"/>
  <c r="M41" i="2" s="1"/>
  <c r="K41" i="2"/>
  <c r="L20" i="2"/>
  <c r="M20" i="2" s="1"/>
  <c r="K20" i="2"/>
  <c r="L128" i="2"/>
  <c r="M128" i="2" s="1"/>
  <c r="K128" i="2"/>
  <c r="L153" i="2"/>
  <c r="M153" i="2" s="1"/>
  <c r="K153" i="2"/>
  <c r="L80" i="2"/>
  <c r="M80" i="2" s="1"/>
  <c r="K80" i="2"/>
  <c r="L105" i="2"/>
  <c r="M105" i="2" s="1"/>
  <c r="K105" i="2"/>
  <c r="M117" i="2"/>
  <c r="L117" i="2"/>
  <c r="K117" i="2"/>
  <c r="L9" i="2"/>
  <c r="M9" i="2" s="1"/>
  <c r="K9" i="2"/>
  <c r="L93" i="2"/>
  <c r="M93" i="2" s="1"/>
  <c r="K93" i="2"/>
  <c r="L176" i="2"/>
  <c r="M176" i="2" s="1"/>
  <c r="K176" i="2"/>
  <c r="L145" i="2"/>
  <c r="M145" i="2" s="1"/>
  <c r="K145" i="2"/>
  <c r="L116" i="2"/>
  <c r="M116" i="2" s="1"/>
  <c r="K116" i="2"/>
  <c r="L52" i="2"/>
  <c r="M52" i="2" s="1"/>
  <c r="K52" i="2"/>
  <c r="L16" i="2"/>
  <c r="M16" i="2" s="1"/>
  <c r="K16" i="2"/>
  <c r="L11" i="2"/>
  <c r="M11" i="2" s="1"/>
  <c r="K11" i="2"/>
  <c r="L18" i="2"/>
  <c r="M18" i="2" s="1"/>
  <c r="K18" i="2"/>
  <c r="L49" i="2"/>
  <c r="M49" i="2" s="1"/>
  <c r="K49" i="2"/>
  <c r="L136" i="2"/>
  <c r="M136" i="2" s="1"/>
  <c r="K136" i="2"/>
  <c r="L34" i="2"/>
  <c r="M34" i="2" s="1"/>
  <c r="K34" i="2"/>
  <c r="L83" i="2"/>
  <c r="M83" i="2" s="1"/>
  <c r="K83" i="2"/>
  <c r="M14" i="2"/>
  <c r="L14" i="2"/>
  <c r="K14" i="2"/>
  <c r="L54" i="2"/>
  <c r="M54" i="2" s="1"/>
  <c r="K54" i="2"/>
  <c r="L48" i="2"/>
  <c r="M48" i="2" s="1"/>
  <c r="K48" i="2"/>
  <c r="L31" i="2"/>
  <c r="M31" i="2" s="1"/>
  <c r="K31" i="2"/>
  <c r="L37" i="2"/>
  <c r="M37" i="2" s="1"/>
  <c r="K37" i="2"/>
  <c r="M195" i="2"/>
  <c r="L195" i="2"/>
  <c r="K195" i="2"/>
  <c r="M194" i="2"/>
  <c r="L194" i="2"/>
  <c r="K194" i="2"/>
  <c r="L193" i="2"/>
  <c r="M193" i="2" s="1"/>
  <c r="K193" i="2"/>
  <c r="L32" i="2"/>
  <c r="M32" i="2" s="1"/>
  <c r="K32" i="2"/>
  <c r="L152" i="2"/>
  <c r="M152" i="2" s="1"/>
  <c r="K152" i="2"/>
  <c r="L19" i="2"/>
  <c r="M19" i="2" s="1"/>
  <c r="K19" i="2"/>
  <c r="L175" i="2"/>
  <c r="M175" i="2" s="1"/>
  <c r="K175" i="2"/>
  <c r="M192" i="2"/>
  <c r="L192" i="2"/>
  <c r="K192" i="2"/>
  <c r="L39" i="2"/>
  <c r="M39" i="2" s="1"/>
  <c r="K39" i="2"/>
  <c r="L36" i="2"/>
  <c r="M36" i="2" s="1"/>
  <c r="K36" i="2"/>
  <c r="M191" i="2"/>
  <c r="L191" i="2"/>
  <c r="K191" i="2"/>
  <c r="L26" i="2"/>
  <c r="M26" i="2" s="1"/>
  <c r="K26" i="2"/>
  <c r="M127" i="2"/>
  <c r="L127" i="2"/>
  <c r="K127" i="2"/>
  <c r="L60" i="2"/>
  <c r="M60" i="2" s="1"/>
  <c r="K60" i="2"/>
  <c r="L108" i="2"/>
  <c r="M108" i="2" s="1"/>
  <c r="K108" i="2"/>
  <c r="L24" i="2"/>
  <c r="M24" i="2" s="1"/>
  <c r="K24" i="2"/>
  <c r="L190" i="2"/>
  <c r="M190" i="2" s="1"/>
  <c r="K190" i="2"/>
  <c r="L111" i="2"/>
  <c r="M111" i="2" s="1"/>
  <c r="K111" i="2"/>
  <c r="L110" i="2"/>
  <c r="M110" i="2" s="1"/>
  <c r="K110" i="2"/>
  <c r="L144" i="2"/>
  <c r="M144" i="2" s="1"/>
  <c r="K144" i="2"/>
  <c r="L98" i="2"/>
  <c r="M98" i="2" s="1"/>
  <c r="K98" i="2"/>
  <c r="M174" i="2"/>
  <c r="L174" i="2"/>
  <c r="K174" i="2"/>
  <c r="L68" i="2"/>
  <c r="M68" i="2" s="1"/>
  <c r="K68" i="2"/>
  <c r="L71" i="2"/>
  <c r="M71" i="2" s="1"/>
  <c r="K71" i="2"/>
  <c r="L97" i="2"/>
  <c r="M97" i="2" s="1"/>
  <c r="K97" i="2"/>
  <c r="M189" i="2"/>
  <c r="L189" i="2"/>
  <c r="K189" i="2"/>
  <c r="L79" i="2"/>
  <c r="M79" i="2" s="1"/>
  <c r="K79" i="2"/>
  <c r="L27" i="2"/>
  <c r="M27" i="2" s="1"/>
  <c r="K27" i="2"/>
  <c r="L151" i="2"/>
  <c r="M151" i="2" s="1"/>
  <c r="K151" i="2"/>
  <c r="L162" i="2"/>
  <c r="M162" i="2" s="1"/>
  <c r="K162" i="2"/>
  <c r="L126" i="2"/>
  <c r="M126" i="2" s="1"/>
  <c r="K126" i="2"/>
  <c r="L67" i="2"/>
  <c r="M67" i="2" s="1"/>
  <c r="K67" i="2"/>
  <c r="L78" i="2"/>
  <c r="M78" i="2" s="1"/>
  <c r="K78" i="2"/>
  <c r="L85" i="2"/>
  <c r="M85" i="2" s="1"/>
  <c r="K85" i="2"/>
  <c r="L84" i="2"/>
  <c r="M84" i="2" s="1"/>
  <c r="K84" i="2"/>
  <c r="L46" i="2"/>
  <c r="M46" i="2" s="1"/>
  <c r="K46" i="2"/>
  <c r="L109" i="2"/>
  <c r="M109" i="2" s="1"/>
  <c r="K109" i="2"/>
  <c r="L104" i="2"/>
  <c r="M104" i="2" s="1"/>
  <c r="K104" i="2"/>
  <c r="L173" i="2"/>
  <c r="M173" i="2" s="1"/>
  <c r="K173" i="2"/>
  <c r="L143" i="2"/>
  <c r="M143" i="2" s="1"/>
  <c r="K143" i="2"/>
  <c r="M172" i="2"/>
  <c r="L172" i="2"/>
  <c r="K172" i="2"/>
  <c r="L150" i="2"/>
  <c r="M150" i="2" s="1"/>
  <c r="K150" i="2"/>
  <c r="L135" i="2"/>
  <c r="M135" i="2" s="1"/>
  <c r="K135" i="2"/>
  <c r="L161" i="2"/>
  <c r="M161" i="2" s="1"/>
  <c r="K161" i="2"/>
  <c r="L171" i="2"/>
  <c r="M171" i="2" s="1"/>
  <c r="K171" i="2"/>
  <c r="L125" i="2"/>
  <c r="M125" i="2" s="1"/>
  <c r="K125" i="2"/>
  <c r="M115" i="2"/>
  <c r="L115" i="2"/>
  <c r="K115" i="2"/>
  <c r="L43" i="2"/>
  <c r="M43" i="2" s="1"/>
  <c r="K43" i="2"/>
  <c r="L47" i="2"/>
  <c r="M47" i="2" s="1"/>
  <c r="K47" i="2"/>
  <c r="L102" i="2"/>
  <c r="M102" i="2" s="1"/>
  <c r="K102" i="2"/>
  <c r="L96" i="2"/>
  <c r="M96" i="2" s="1"/>
  <c r="K96" i="2"/>
  <c r="L188" i="2"/>
  <c r="M188" i="2" s="1"/>
  <c r="K188" i="2"/>
  <c r="L77" i="2"/>
  <c r="M77" i="2" s="1"/>
  <c r="K77" i="2"/>
  <c r="L90" i="2"/>
  <c r="M90" i="2" s="1"/>
  <c r="K90" i="2"/>
  <c r="M170" i="2"/>
  <c r="L170" i="2"/>
  <c r="K170" i="2"/>
  <c r="L114" i="2"/>
  <c r="M114" i="2" s="1"/>
  <c r="K114" i="2"/>
  <c r="L187" i="2"/>
  <c r="M187" i="2" s="1"/>
  <c r="K187" i="2"/>
  <c r="L76" i="2"/>
  <c r="M76" i="2" s="1"/>
  <c r="K76" i="2"/>
  <c r="L107" i="2"/>
  <c r="M107" i="2" s="1"/>
  <c r="K107" i="2"/>
  <c r="L160" i="2"/>
  <c r="M160" i="2" s="1"/>
  <c r="K160" i="2"/>
  <c r="M186" i="2"/>
  <c r="L186" i="2"/>
  <c r="K186" i="2"/>
  <c r="M185" i="2"/>
  <c r="L185" i="2"/>
  <c r="K185" i="2"/>
  <c r="M159" i="2"/>
  <c r="L159" i="2"/>
  <c r="K159" i="2"/>
  <c r="L89" i="2"/>
  <c r="M89" i="2" s="1"/>
  <c r="K89" i="2"/>
  <c r="L121" i="2"/>
  <c r="M121" i="2" s="1"/>
  <c r="K121" i="2"/>
  <c r="M158" i="2"/>
  <c r="L158" i="2"/>
  <c r="K158" i="2"/>
  <c r="M169" i="2"/>
  <c r="L169" i="2"/>
  <c r="K169" i="2"/>
  <c r="L88" i="2"/>
  <c r="M88" i="2" s="1"/>
  <c r="K88" i="2"/>
  <c r="L22" i="2"/>
  <c r="M22" i="2" s="1"/>
  <c r="K22" i="2"/>
  <c r="L134" i="2"/>
  <c r="M134" i="2" s="1"/>
  <c r="K134" i="2"/>
  <c r="L133" i="2"/>
  <c r="M133" i="2" s="1"/>
  <c r="K133" i="2"/>
  <c r="L132" i="2"/>
  <c r="M132" i="2" s="1"/>
  <c r="K132" i="2"/>
  <c r="M184" i="2"/>
  <c r="L184" i="2"/>
  <c r="K184" i="2"/>
  <c r="M157" i="2"/>
  <c r="L157" i="2"/>
  <c r="K157" i="2"/>
  <c r="L72" i="2"/>
  <c r="M72" i="2" s="1"/>
  <c r="K72" i="2"/>
  <c r="L75" i="2"/>
  <c r="M75" i="2" s="1"/>
  <c r="K75" i="2"/>
  <c r="L95" i="2"/>
  <c r="M95" i="2" s="1"/>
  <c r="K95" i="2"/>
  <c r="M168" i="2"/>
  <c r="L168" i="2"/>
  <c r="K168" i="2"/>
  <c r="M149" i="2"/>
  <c r="L149" i="2"/>
  <c r="K149" i="2"/>
  <c r="L63" i="2"/>
  <c r="M63" i="2" s="1"/>
  <c r="K63" i="2"/>
  <c r="L74" i="2"/>
  <c r="M74" i="2" s="1"/>
  <c r="K74" i="2"/>
  <c r="L66" i="2"/>
  <c r="M66" i="2" s="1"/>
  <c r="K66" i="2"/>
  <c r="L131" i="2"/>
  <c r="M131" i="2" s="1"/>
  <c r="K131" i="2"/>
  <c r="L120" i="2"/>
  <c r="M120" i="2" s="1"/>
  <c r="K120" i="2"/>
  <c r="M167" i="2"/>
  <c r="L167" i="2"/>
  <c r="K167" i="2"/>
  <c r="L113" i="2"/>
  <c r="M113" i="2" s="1"/>
  <c r="K113" i="2"/>
  <c r="L112" i="2"/>
  <c r="M112" i="2" s="1"/>
  <c r="K112" i="2"/>
  <c r="M130" i="2"/>
  <c r="L130" i="2"/>
  <c r="K130" i="2"/>
  <c r="L142" i="2"/>
  <c r="M142" i="2" s="1"/>
  <c r="K142" i="2"/>
  <c r="L141" i="2"/>
  <c r="M141" i="2" s="1"/>
  <c r="K141" i="2"/>
  <c r="L124" i="2"/>
  <c r="M124" i="2" s="1"/>
  <c r="K124" i="2"/>
  <c r="L101" i="2"/>
  <c r="M101" i="2" s="1"/>
  <c r="K101" i="2"/>
  <c r="M62" i="2"/>
  <c r="L62" i="2"/>
  <c r="K62" i="2"/>
  <c r="L140" i="2"/>
  <c r="M140" i="2" s="1"/>
  <c r="K140" i="2"/>
  <c r="L156" i="2"/>
  <c r="M156" i="2" s="1"/>
  <c r="K156" i="2"/>
  <c r="M183" i="2"/>
  <c r="L183" i="2"/>
  <c r="K183" i="2"/>
  <c r="L92" i="2"/>
  <c r="M92" i="2" s="1"/>
  <c r="K92" i="2"/>
  <c r="M182" i="2"/>
  <c r="L182" i="2"/>
  <c r="K182" i="2"/>
  <c r="L148" i="2"/>
  <c r="M148" i="2" s="1"/>
  <c r="K148" i="2"/>
  <c r="L45" i="2"/>
  <c r="M45" i="2" s="1"/>
  <c r="K45" i="2"/>
  <c r="L123" i="2"/>
  <c r="M123" i="2" s="1"/>
  <c r="K123" i="2"/>
  <c r="M181" i="2"/>
  <c r="L181" i="2"/>
  <c r="K181" i="2"/>
  <c r="L166" i="2"/>
  <c r="M166" i="2" s="1"/>
  <c r="K166" i="2"/>
  <c r="M147" i="2"/>
  <c r="L147" i="2"/>
  <c r="K147" i="2"/>
  <c r="M129" i="2"/>
  <c r="L129" i="2"/>
  <c r="K129" i="2"/>
  <c r="L44" i="2"/>
  <c r="M44" i="2" s="1"/>
  <c r="K44" i="2"/>
  <c r="L106" i="2"/>
  <c r="M106" i="2" s="1"/>
  <c r="K106" i="2"/>
  <c r="L180" i="2"/>
  <c r="M180" i="2" s="1"/>
  <c r="K180" i="2"/>
  <c r="L30" i="2"/>
  <c r="M30" i="2" s="1"/>
  <c r="K30" i="2"/>
  <c r="L61" i="2"/>
  <c r="M61" i="2" s="1"/>
  <c r="K61" i="2"/>
  <c r="L65" i="2"/>
  <c r="M65" i="2" s="1"/>
  <c r="K65" i="2"/>
  <c r="L155" i="2"/>
  <c r="M155" i="2" s="1"/>
  <c r="K155" i="2"/>
  <c r="L119" i="2"/>
  <c r="M119" i="2" s="1"/>
  <c r="K119" i="2"/>
  <c r="L118" i="2"/>
  <c r="M118" i="2" s="1"/>
  <c r="K118" i="2"/>
  <c r="L82" i="2"/>
  <c r="M82" i="2" s="1"/>
  <c r="K82" i="2"/>
  <c r="L12" i="2"/>
  <c r="M12" i="2" s="1"/>
  <c r="K12" i="2"/>
  <c r="L51" i="2"/>
  <c r="M51" i="2" s="1"/>
  <c r="K51" i="2"/>
  <c r="L100" i="2"/>
  <c r="M100" i="2" s="1"/>
  <c r="K100" i="2"/>
  <c r="L139" i="2"/>
  <c r="M139" i="2" s="1"/>
  <c r="K139" i="2"/>
  <c r="L165" i="2"/>
  <c r="M165" i="2" s="1"/>
  <c r="K165" i="2"/>
  <c r="L122" i="2"/>
  <c r="M122" i="2" s="1"/>
  <c r="K122" i="2"/>
  <c r="L91" i="2"/>
  <c r="M91" i="2" s="1"/>
  <c r="K91" i="2"/>
  <c r="L40" i="2"/>
  <c r="M40" i="2" s="1"/>
  <c r="K40" i="2"/>
  <c r="L59" i="2"/>
  <c r="M59" i="2" s="1"/>
  <c r="K59" i="2"/>
  <c r="L99" i="2"/>
  <c r="M99" i="2" s="1"/>
  <c r="K99" i="2"/>
  <c r="L64" i="2"/>
  <c r="M64" i="2" s="1"/>
  <c r="K64" i="2"/>
  <c r="M55" i="2"/>
  <c r="L55" i="2"/>
  <c r="K55" i="2"/>
  <c r="L103" i="2"/>
  <c r="M103" i="2" s="1"/>
  <c r="K103" i="2"/>
  <c r="L94" i="2"/>
  <c r="M94" i="2" s="1"/>
  <c r="K94" i="2"/>
  <c r="L53" i="2"/>
  <c r="M53" i="2" s="1"/>
  <c r="K53" i="2"/>
  <c r="L179" i="2"/>
  <c r="M179" i="2" s="1"/>
  <c r="K179" i="2"/>
  <c r="L57" i="2"/>
  <c r="M57" i="2" s="1"/>
  <c r="K57" i="2"/>
  <c r="L87" i="2"/>
  <c r="M87" i="2" s="1"/>
  <c r="K87" i="2"/>
  <c r="L42" i="2"/>
  <c r="M42" i="2" s="1"/>
  <c r="K42" i="2"/>
  <c r="L70" i="2"/>
  <c r="M70" i="2" s="1"/>
  <c r="K70" i="2"/>
  <c r="M178" i="2"/>
  <c r="L178" i="2"/>
  <c r="K178" i="2"/>
  <c r="M146" i="2"/>
  <c r="L146" i="2"/>
  <c r="K146" i="2"/>
  <c r="L58" i="2"/>
  <c r="M58" i="2" s="1"/>
  <c r="K58" i="2"/>
  <c r="L29" i="2"/>
  <c r="M29" i="2" s="1"/>
  <c r="K29" i="2"/>
  <c r="L138" i="2"/>
  <c r="M138" i="2" s="1"/>
  <c r="K138" i="2"/>
  <c r="L177" i="2"/>
  <c r="M177" i="2" s="1"/>
  <c r="K177" i="2"/>
  <c r="L25" i="2"/>
  <c r="M25" i="2" s="1"/>
  <c r="K25" i="2"/>
  <c r="L7" i="2"/>
  <c r="M7" i="2" s="1"/>
  <c r="K7" i="2"/>
  <c r="L38" i="2"/>
  <c r="M38" i="2" s="1"/>
  <c r="K38" i="2"/>
  <c r="L56" i="2"/>
  <c r="M56" i="2" s="1"/>
  <c r="K56" i="2"/>
  <c r="L33" i="2"/>
  <c r="M33" i="2" s="1"/>
  <c r="K33" i="2"/>
  <c r="L35" i="2"/>
  <c r="M35" i="2" s="1"/>
  <c r="K35" i="2"/>
  <c r="L86" i="2"/>
  <c r="M86" i="2" s="1"/>
  <c r="K86" i="2"/>
  <c r="L69" i="2"/>
  <c r="M69" i="2" s="1"/>
  <c r="K69" i="2"/>
  <c r="L81" i="2"/>
  <c r="M81" i="2" s="1"/>
  <c r="K81" i="2"/>
  <c r="L73" i="2"/>
  <c r="M73" i="2" s="1"/>
  <c r="K73" i="2"/>
  <c r="M164" i="2"/>
  <c r="L164" i="2"/>
  <c r="K164" i="2"/>
  <c r="L154" i="2"/>
  <c r="M154" i="2" s="1"/>
  <c r="K154" i="2"/>
  <c r="M163" i="2"/>
  <c r="L163" i="2"/>
  <c r="K163" i="2"/>
</calcChain>
</file>

<file path=xl/sharedStrings.xml><?xml version="1.0" encoding="utf-8"?>
<sst xmlns="http://schemas.openxmlformats.org/spreadsheetml/2006/main" count="2542" uniqueCount="543">
  <si>
    <t>College</t>
  </si>
  <si>
    <t xml:space="preserve">TOP Code </t>
  </si>
  <si>
    <t>TOP Title</t>
  </si>
  <si>
    <t>Vocational Status</t>
  </si>
  <si>
    <t>Program Banner Code</t>
  </si>
  <si>
    <t>Program Banner Title</t>
  </si>
  <si>
    <t>Award Type</t>
  </si>
  <si>
    <t>2019-20</t>
  </si>
  <si>
    <t>2020-21</t>
  </si>
  <si>
    <t>DA</t>
  </si>
  <si>
    <t>011500</t>
  </si>
  <si>
    <t>Natural Resources</t>
  </si>
  <si>
    <t>V</t>
  </si>
  <si>
    <t>DA_AA_2WST</t>
  </si>
  <si>
    <t>Wildlife Science Technician</t>
  </si>
  <si>
    <t>3-Associate Degree</t>
  </si>
  <si>
    <t>DA_CAA_2WST</t>
  </si>
  <si>
    <t>4-Credit Certificate, SCFF</t>
  </si>
  <si>
    <t>DA_CEA_2WST</t>
  </si>
  <si>
    <t>030300</t>
  </si>
  <si>
    <t>Environmental Technology</t>
  </si>
  <si>
    <t>DA_AA_2ERM</t>
  </si>
  <si>
    <t>Envir Resource Mgmt&amp;Poll Prev</t>
  </si>
  <si>
    <t>DA_CAA_2ERM</t>
  </si>
  <si>
    <t>DA_CEA_2ER1</t>
  </si>
  <si>
    <t>040100</t>
  </si>
  <si>
    <t>Biology, General</t>
  </si>
  <si>
    <t>N</t>
  </si>
  <si>
    <t>DA_AS_2BIT</t>
  </si>
  <si>
    <t>Biology for Transfer</t>
  </si>
  <si>
    <t>2-Associate Degree for Transfer</t>
  </si>
  <si>
    <t>DA_AS_2BIO</t>
  </si>
  <si>
    <t>Biological Sciences</t>
  </si>
  <si>
    <t>050200</t>
  </si>
  <si>
    <t>Accounting</t>
  </si>
  <si>
    <t>DA_AA_2ACG</t>
  </si>
  <si>
    <t>DA_CAA_2ACG</t>
  </si>
  <si>
    <t>DA_CEA_2AC3</t>
  </si>
  <si>
    <t>050500</t>
  </si>
  <si>
    <t>Business Administration</t>
  </si>
  <si>
    <t>DA_AS_2BAT</t>
  </si>
  <si>
    <t>Business Admin for Transfer</t>
  </si>
  <si>
    <t>DA_AA_2BUS</t>
  </si>
  <si>
    <t>DA_AS_2BUS</t>
  </si>
  <si>
    <t>DA_CEA_2BUS</t>
  </si>
  <si>
    <t>DA_CEA_2BU1</t>
  </si>
  <si>
    <t>050600</t>
  </si>
  <si>
    <t>Business Management</t>
  </si>
  <si>
    <t>DA_AA_2MGM</t>
  </si>
  <si>
    <t>Management</t>
  </si>
  <si>
    <t>DA_CEA_2MGM</t>
  </si>
  <si>
    <t>DA_CEA_2PJM</t>
  </si>
  <si>
    <t>Project Management Practitner</t>
  </si>
  <si>
    <t>050640</t>
  </si>
  <si>
    <t>Small Business and Entrepreneurship</t>
  </si>
  <si>
    <t>DA_CEA_2ENT</t>
  </si>
  <si>
    <t>Entrepreneurship</t>
  </si>
  <si>
    <t>050900</t>
  </si>
  <si>
    <t>Marketing and Distribution</t>
  </si>
  <si>
    <t>DA_AA_2MAR</t>
  </si>
  <si>
    <t>Marketing Management</t>
  </si>
  <si>
    <t>DA_CEA_2MAR</t>
  </si>
  <si>
    <t>DA_CEA_2MA4</t>
  </si>
  <si>
    <t>051100</t>
  </si>
  <si>
    <t>Real Estate</t>
  </si>
  <si>
    <t>DA_AA_2RES</t>
  </si>
  <si>
    <t>DA_CEA_2RES</t>
  </si>
  <si>
    <t>060200</t>
  </si>
  <si>
    <t>Journalism</t>
  </si>
  <si>
    <t>DA_AA_2JRT</t>
  </si>
  <si>
    <t>Journalism for Transfer</t>
  </si>
  <si>
    <t>DA_AA_2JRL</t>
  </si>
  <si>
    <t>060420</t>
  </si>
  <si>
    <t>Television (including combined TV/Film/Video)</t>
  </si>
  <si>
    <t>DA_AS_2FET</t>
  </si>
  <si>
    <t>Film, TV&amp;Elect Media for Trans</t>
  </si>
  <si>
    <t>DA_AA_2FPR</t>
  </si>
  <si>
    <t>Film/TV: Production</t>
  </si>
  <si>
    <t>DA_CEA_2FL2</t>
  </si>
  <si>
    <t>Fillm/TV: Production</t>
  </si>
  <si>
    <t>DA_CAA_2FL2</t>
  </si>
  <si>
    <t>060600</t>
  </si>
  <si>
    <t>Public Relations</t>
  </si>
  <si>
    <t>DA_CAA_2PUB</t>
  </si>
  <si>
    <t>DA_CEA_2PRL</t>
  </si>
  <si>
    <t>061220</t>
  </si>
  <si>
    <t>Film Production</t>
  </si>
  <si>
    <t>DA_AA_2SCR</t>
  </si>
  <si>
    <t>Film/TV: Screenwriting</t>
  </si>
  <si>
    <t>061440</t>
  </si>
  <si>
    <t>Animation</t>
  </si>
  <si>
    <t>DA_AA_2FTV</t>
  </si>
  <si>
    <t>Film/TV: Animation</t>
  </si>
  <si>
    <t>070600</t>
  </si>
  <si>
    <t>Computer Science (Transfer)</t>
  </si>
  <si>
    <t>DA_AS_2CST</t>
  </si>
  <si>
    <t>Computer Science for Transfer</t>
  </si>
  <si>
    <t>070710</t>
  </si>
  <si>
    <t>Computer Programming</t>
  </si>
  <si>
    <t>DA_AA_2CI8</t>
  </si>
  <si>
    <t>CIS: System Programming</t>
  </si>
  <si>
    <t>DA_AA_2CIB</t>
  </si>
  <si>
    <t>CIS: Business Programming</t>
  </si>
  <si>
    <t>DA_CAA_2CI8</t>
  </si>
  <si>
    <t>Systems Programming</t>
  </si>
  <si>
    <t>DA_CAA_2CBP</t>
  </si>
  <si>
    <t>Business Programming</t>
  </si>
  <si>
    <t>DA_CEA_2JVA</t>
  </si>
  <si>
    <t>Programming in JAVA</t>
  </si>
  <si>
    <t>DA_CEA_2CIH</t>
  </si>
  <si>
    <t>Network Basics</t>
  </si>
  <si>
    <t>DA_CEA_2CPG</t>
  </si>
  <si>
    <t>Programming in C/C++</t>
  </si>
  <si>
    <t>DA_CEA_2WEB</t>
  </si>
  <si>
    <t>Web Development</t>
  </si>
  <si>
    <t>DA_CEA_2ULX</t>
  </si>
  <si>
    <t>Unix/Linux Operating System</t>
  </si>
  <si>
    <t>DA_CEA_2PYN</t>
  </si>
  <si>
    <t>Programming in Python</t>
  </si>
  <si>
    <t>DA_CEA_2PER</t>
  </si>
  <si>
    <t>Programming in PERL</t>
  </si>
  <si>
    <t>070720</t>
  </si>
  <si>
    <t>Database Design and Administration</t>
  </si>
  <si>
    <t>DA_CEA_2DDP</t>
  </si>
  <si>
    <t>Database Devlpmnt Practitioner</t>
  </si>
  <si>
    <t>DA_CEA_2DDB</t>
  </si>
  <si>
    <t>Databse Dsgn for Dvlpr(Oracle)</t>
  </si>
  <si>
    <t>070810</t>
  </si>
  <si>
    <t>Computer Networking</t>
  </si>
  <si>
    <t>DA_AA_2CII</t>
  </si>
  <si>
    <t>CIS: Network Programming</t>
  </si>
  <si>
    <t>DA_AA_2ENS</t>
  </si>
  <si>
    <t>Enterprise Security Profession</t>
  </si>
  <si>
    <t>DA_AA_2NWA</t>
  </si>
  <si>
    <t>Network Administration</t>
  </si>
  <si>
    <t>DA_CAA_2NWR</t>
  </si>
  <si>
    <t>DA_CAA_2CII</t>
  </si>
  <si>
    <t>Network Programming</t>
  </si>
  <si>
    <t>DA_CAA_2CNT</t>
  </si>
  <si>
    <t>DA_CAA_2ENS</t>
  </si>
  <si>
    <t>DA_CEA_2ESP</t>
  </si>
  <si>
    <t>DA_CEA_2NW1</t>
  </si>
  <si>
    <t>070820</t>
  </si>
  <si>
    <t>Computer Support</t>
  </si>
  <si>
    <t>DA_CEA_2MIS</t>
  </si>
  <si>
    <t>Management Inform Syst Support</t>
  </si>
  <si>
    <t>094610</t>
  </si>
  <si>
    <t>Energy Systems Technology</t>
  </si>
  <si>
    <t>DA_AS_2EMS</t>
  </si>
  <si>
    <t>Energy Manag &amp; Buildng Science</t>
  </si>
  <si>
    <t>DA_AS_2FSB</t>
  </si>
  <si>
    <t>Facility&amp;Sustainable Bldg Mgt</t>
  </si>
  <si>
    <t>DA_CAA_2EMB</t>
  </si>
  <si>
    <t>DA_CAA_2FSB</t>
  </si>
  <si>
    <t>DA_CEA_2FSB</t>
  </si>
  <si>
    <t>DA_CEA_2EM2</t>
  </si>
  <si>
    <t>094800</t>
  </si>
  <si>
    <t>Automotive Technology</t>
  </si>
  <si>
    <t>DA_AS_2ATH</t>
  </si>
  <si>
    <t>Auto Techncn:Powertrain Techn</t>
  </si>
  <si>
    <t>DA_AS_2ATA</t>
  </si>
  <si>
    <t>Auto Techncn:Auto Chassis Tech</t>
  </si>
  <si>
    <t>DA_AS_2AT4</t>
  </si>
  <si>
    <t>Auto Tech:Engine Performance</t>
  </si>
  <si>
    <t>DA_AS_2AT3</t>
  </si>
  <si>
    <t>Auto Tech:Chassis &amp; Powertrain</t>
  </si>
  <si>
    <t>DA_AS_2AT6</t>
  </si>
  <si>
    <t>Auto Machining&amp;Engine Repair</t>
  </si>
  <si>
    <t>DA_AS_2ATE</t>
  </si>
  <si>
    <t>Auto Techncn:Adv Engine Perfor</t>
  </si>
  <si>
    <t>DA_AS_2ATN</t>
  </si>
  <si>
    <t>Auto Machining &amp; Engine Repair</t>
  </si>
  <si>
    <t>DA_CAA_2ATP</t>
  </si>
  <si>
    <t>Auto Tech: Engine Performance</t>
  </si>
  <si>
    <t>DA_CAA_2ATE</t>
  </si>
  <si>
    <t>DA_CAA_2CP1</t>
  </si>
  <si>
    <t>Automotive Chassis &amp;Powertrain</t>
  </si>
  <si>
    <t>DA_CAA_2AT6</t>
  </si>
  <si>
    <t>DA_CAA_2ATA</t>
  </si>
  <si>
    <t>DA_CAA_2ATN</t>
  </si>
  <si>
    <t>DA_CEA_2SMG</t>
  </si>
  <si>
    <t>Auto Techncn:Smog Technician</t>
  </si>
  <si>
    <t>DA_CEA_2IBE</t>
  </si>
  <si>
    <t>Auto Techncn:Int Eng Perf Tech</t>
  </si>
  <si>
    <t>DA_CEA_2GST</t>
  </si>
  <si>
    <t>Auto: Gen. ServiceTechnician</t>
  </si>
  <si>
    <t>DA_CEA_2ATE</t>
  </si>
  <si>
    <t>DA_CEA_2ABE</t>
  </si>
  <si>
    <t>Auto Techncn:Bsc Eng Perf Tech</t>
  </si>
  <si>
    <t>DA_CEA_2ACH</t>
  </si>
  <si>
    <t>Auto Techncn:Chassis Technolgy</t>
  </si>
  <si>
    <t>DA_CEA_2AME</t>
  </si>
  <si>
    <t>Auto Techncn:Auto Mach&amp;Eng Rpr</t>
  </si>
  <si>
    <t>NONCR_39311</t>
  </si>
  <si>
    <t>Smog Technician</t>
  </si>
  <si>
    <t>6-Noncredit Certificate</t>
  </si>
  <si>
    <t>NONCR_39310</t>
  </si>
  <si>
    <t>General Service Technician</t>
  </si>
  <si>
    <t>095300</t>
  </si>
  <si>
    <t>Drafting Technology</t>
  </si>
  <si>
    <t>DA_CEA_2CAD</t>
  </si>
  <si>
    <t>Computer Aided Dsgn-Mechanical</t>
  </si>
  <si>
    <t>095340</t>
  </si>
  <si>
    <t>Mechanical Drafting</t>
  </si>
  <si>
    <t>DA_AS_2CAD</t>
  </si>
  <si>
    <t>095600</t>
  </si>
  <si>
    <t>Manufacturing and Industrial Technology</t>
  </si>
  <si>
    <t>DA_AS_2PMM</t>
  </si>
  <si>
    <t>Product Model Making</t>
  </si>
  <si>
    <t>DA_CAA_2PMM</t>
  </si>
  <si>
    <t>095630</t>
  </si>
  <si>
    <t>Machining and Machine Tools</t>
  </si>
  <si>
    <t>DA_AS_2CNC</t>
  </si>
  <si>
    <t>CNC Machinist</t>
  </si>
  <si>
    <t>DA_AS_2CNR</t>
  </si>
  <si>
    <t>CNC Research&amp;Dev Machinist</t>
  </si>
  <si>
    <t>DA_CEA_2CNC</t>
  </si>
  <si>
    <t>DA_CAA_2CNR</t>
  </si>
  <si>
    <t>DA_CAA_2CNM</t>
  </si>
  <si>
    <t>DA_CEA_2CNP</t>
  </si>
  <si>
    <t>CNC Programming-CAD/CAM</t>
  </si>
  <si>
    <t>DA_CEA_2CNM</t>
  </si>
  <si>
    <t>100100</t>
  </si>
  <si>
    <t>Fine Arts, General</t>
  </si>
  <si>
    <t>DA_AA_2AHT</t>
  </si>
  <si>
    <t>Art History for Transfer</t>
  </si>
  <si>
    <t>DA_AA_2AR5</t>
  </si>
  <si>
    <t>Art: History Option</t>
  </si>
  <si>
    <t>100200</t>
  </si>
  <si>
    <t>Art</t>
  </si>
  <si>
    <t>DA_AA_2SPA</t>
  </si>
  <si>
    <t>Spatial Art</t>
  </si>
  <si>
    <t>100210</t>
  </si>
  <si>
    <t>Painting and Drawing</t>
  </si>
  <si>
    <t>DA_AA_2AR6</t>
  </si>
  <si>
    <t>Painting</t>
  </si>
  <si>
    <t>100220</t>
  </si>
  <si>
    <t>Sculpture</t>
  </si>
  <si>
    <t>DA_AA_2AR8</t>
  </si>
  <si>
    <t>Art: Sculpture Option</t>
  </si>
  <si>
    <t>100230</t>
  </si>
  <si>
    <t>Ceramics</t>
  </si>
  <si>
    <t>DA_AA_2AR1</t>
  </si>
  <si>
    <t>Art: Ceramics Option</t>
  </si>
  <si>
    <t>100400</t>
  </si>
  <si>
    <t>Music</t>
  </si>
  <si>
    <t>DA_AA_2MU1</t>
  </si>
  <si>
    <t>101100</t>
  </si>
  <si>
    <t>Cinematography</t>
  </si>
  <si>
    <t>DA_AA_2PHT</t>
  </si>
  <si>
    <t>101200</t>
  </si>
  <si>
    <t>Applied Photography</t>
  </si>
  <si>
    <t>DA_AA_2PRO</t>
  </si>
  <si>
    <t>Professional Photography</t>
  </si>
  <si>
    <t>DA_CEA_2PRO</t>
  </si>
  <si>
    <t>103000</t>
  </si>
  <si>
    <t>Graphic Art and Design</t>
  </si>
  <si>
    <t>DA_AA_2GD1</t>
  </si>
  <si>
    <t>Graphic Design</t>
  </si>
  <si>
    <t>DA_CAA_2GD1</t>
  </si>
  <si>
    <t>DA_CEA_2GD2</t>
  </si>
  <si>
    <t>110700</t>
  </si>
  <si>
    <t>Chinese</t>
  </si>
  <si>
    <t>DA_CAA_2MD1</t>
  </si>
  <si>
    <t>Mandarin</t>
  </si>
  <si>
    <t>DA_CEA_2MDR</t>
  </si>
  <si>
    <t>120500</t>
  </si>
  <si>
    <t>Medical Laboratory Technology</t>
  </si>
  <si>
    <t>DA_AA_2MLT</t>
  </si>
  <si>
    <t>DA_CEA_2CLB</t>
  </si>
  <si>
    <t>Clinical Laboratory Assistant</t>
  </si>
  <si>
    <t>DA_CAA_2MLT</t>
  </si>
  <si>
    <t>120510</t>
  </si>
  <si>
    <t>Phlebotomy</t>
  </si>
  <si>
    <t>DA_CEA_2PHB</t>
  </si>
  <si>
    <t>Phlebotomy Technician I</t>
  </si>
  <si>
    <t>120800</t>
  </si>
  <si>
    <t>Medical Assisting</t>
  </si>
  <si>
    <t>DA_AA_2MED</t>
  </si>
  <si>
    <t>DA_AS_2MED</t>
  </si>
  <si>
    <t>DA_CAA_2MED</t>
  </si>
  <si>
    <t>120810</t>
  </si>
  <si>
    <t>Clinical Medical Assisting</t>
  </si>
  <si>
    <t>DA_CEA_2MLB</t>
  </si>
  <si>
    <t>Lab Assisting</t>
  </si>
  <si>
    <t>120820</t>
  </si>
  <si>
    <t>Administrative Medical Assisting</t>
  </si>
  <si>
    <t>DA_CEA_2ME3</t>
  </si>
  <si>
    <t>Medical Reception</t>
  </si>
  <si>
    <t>DA_CEA_2INS</t>
  </si>
  <si>
    <t>Insurance and Coding</t>
  </si>
  <si>
    <t>DA_CEA_2MCR</t>
  </si>
  <si>
    <t>Medical Records Clerk</t>
  </si>
  <si>
    <t>DA_CEA_2BOC</t>
  </si>
  <si>
    <t>Business Office Clerk</t>
  </si>
  <si>
    <t>DA_CEA_2MTR</t>
  </si>
  <si>
    <t>DA_CEA_2MFC</t>
  </si>
  <si>
    <t>Medical File Clerk</t>
  </si>
  <si>
    <t>123010</t>
  </si>
  <si>
    <t>Registered Nursing</t>
  </si>
  <si>
    <t>DA_AS_2LVN</t>
  </si>
  <si>
    <t>LVN Transition to RN</t>
  </si>
  <si>
    <t>DA_AS_2NUR</t>
  </si>
  <si>
    <t>Registered Nurse</t>
  </si>
  <si>
    <t>126200</t>
  </si>
  <si>
    <t>Massage Therapy</t>
  </si>
  <si>
    <t>DA_AA_2MT</t>
  </si>
  <si>
    <t>DA_CAA_2MT</t>
  </si>
  <si>
    <t>DA_CEA_2MT2</t>
  </si>
  <si>
    <t>127000</t>
  </si>
  <si>
    <t>Kinesiology</t>
  </si>
  <si>
    <t>DA_AA_2KIN</t>
  </si>
  <si>
    <t>Kinesiology for Transfer</t>
  </si>
  <si>
    <t>130500</t>
  </si>
  <si>
    <t>Child Development/Early Care and Education</t>
  </si>
  <si>
    <t>DA_AS_2ECT</t>
  </si>
  <si>
    <t>Early Childhood Ed for Transfr</t>
  </si>
  <si>
    <t>DA_AA_2ECT</t>
  </si>
  <si>
    <t>Early Childhood Ed(Do Not Use)</t>
  </si>
  <si>
    <t>DA_AA_2CD</t>
  </si>
  <si>
    <t>Child Development</t>
  </si>
  <si>
    <t>DA_CEA_2CD1</t>
  </si>
  <si>
    <t>DA_CEA_2CD2</t>
  </si>
  <si>
    <t>DA_CEA_2CD</t>
  </si>
  <si>
    <t>DA_CAA_2CD</t>
  </si>
  <si>
    <t>DA_CAA_2CHD</t>
  </si>
  <si>
    <t>130520</t>
  </si>
  <si>
    <t>Children with Special Needs</t>
  </si>
  <si>
    <t>DA_CAA_2CDE</t>
  </si>
  <si>
    <t>Early Intervention/Special Ed</t>
  </si>
  <si>
    <t>DA_CEA_2ECM</t>
  </si>
  <si>
    <t>Early Childhood Mental Health</t>
  </si>
  <si>
    <t>140200</t>
  </si>
  <si>
    <t>Paralegal</t>
  </si>
  <si>
    <t>DA_AA_2PAR</t>
  </si>
  <si>
    <t>Paralegal Studies</t>
  </si>
  <si>
    <t>DA_CAA_2PAR</t>
  </si>
  <si>
    <t>150100</t>
  </si>
  <si>
    <t>English</t>
  </si>
  <si>
    <t>DA_AA_2EGT</t>
  </si>
  <si>
    <t>English for Transfer</t>
  </si>
  <si>
    <t>DA_AA_2EN5</t>
  </si>
  <si>
    <t>150600</t>
  </si>
  <si>
    <t>Speech Communication</t>
  </si>
  <si>
    <t>DA_AA_2CMS</t>
  </si>
  <si>
    <t>Communication Studies-Transfer</t>
  </si>
  <si>
    <t>DA_AA_2CMM</t>
  </si>
  <si>
    <t>Communication Studies</t>
  </si>
  <si>
    <t>DA_CEA_2CMM</t>
  </si>
  <si>
    <t>150900</t>
  </si>
  <si>
    <t>Philosophy</t>
  </si>
  <si>
    <t>DA_AA_2PIT</t>
  </si>
  <si>
    <t>Philosophy for Transfer</t>
  </si>
  <si>
    <t>159900</t>
  </si>
  <si>
    <t>Other Humanities</t>
  </si>
  <si>
    <t>DA_CEA_2HMN</t>
  </si>
  <si>
    <t>Humanities</t>
  </si>
  <si>
    <t>170100</t>
  </si>
  <si>
    <t>Mathematics, General</t>
  </si>
  <si>
    <t>DA_AS_2MTH</t>
  </si>
  <si>
    <t>Mathematics-Transfer</t>
  </si>
  <si>
    <t>200100</t>
  </si>
  <si>
    <t>Psychology, General</t>
  </si>
  <si>
    <t>DA_AA_2PYT</t>
  </si>
  <si>
    <t>Psychology for Transfer</t>
  </si>
  <si>
    <t>210500</t>
  </si>
  <si>
    <t>Administration of Justice</t>
  </si>
  <si>
    <t>DA_AS_2AJT</t>
  </si>
  <si>
    <t>Admin of Justice for Transfer</t>
  </si>
  <si>
    <t>DA_AA_2AJL</t>
  </si>
  <si>
    <t>Law Enforcement</t>
  </si>
  <si>
    <t>210510</t>
  </si>
  <si>
    <t>Corrections</t>
  </si>
  <si>
    <t>DA_AA_2AJC</t>
  </si>
  <si>
    <t>Corrections/Probation</t>
  </si>
  <si>
    <t>210530</t>
  </si>
  <si>
    <t>Industrial and Transportation Security</t>
  </si>
  <si>
    <t>DA_AA_2AJ1</t>
  </si>
  <si>
    <t>Private Security</t>
  </si>
  <si>
    <t>DA_CAA_2AJ1</t>
  </si>
  <si>
    <t>210540</t>
  </si>
  <si>
    <t>Forensics, Evidence and Investigation</t>
  </si>
  <si>
    <t>DA_CAA_2CFI</t>
  </si>
  <si>
    <t>Cyber Forensics&amp;Investigations</t>
  </si>
  <si>
    <t>220100</t>
  </si>
  <si>
    <t>Social Sciences, General</t>
  </si>
  <si>
    <t>DA_AA_2SBS</t>
  </si>
  <si>
    <t>Lib Arts:Soc&amp;Beh Sci Emphasis</t>
  </si>
  <si>
    <t>220110</t>
  </si>
  <si>
    <t>Women's Studies</t>
  </si>
  <si>
    <t>DA_CEA_2WOM</t>
  </si>
  <si>
    <t>220130</t>
  </si>
  <si>
    <t>Social Justice Studies</t>
  </si>
  <si>
    <t>DA_AA_2SJT</t>
  </si>
  <si>
    <t>Soc Jst St:Gen St for Transfer</t>
  </si>
  <si>
    <t>220200</t>
  </si>
  <si>
    <t>Anthropology</t>
  </si>
  <si>
    <t>DA_AA_2AOT</t>
  </si>
  <si>
    <t>Anthropology for Transfer</t>
  </si>
  <si>
    <t>220300</t>
  </si>
  <si>
    <t>Ethnic Studies</t>
  </si>
  <si>
    <t>DA_AA_2IC1</t>
  </si>
  <si>
    <t>Intercultural Studies</t>
  </si>
  <si>
    <t>DA_CEA_2AAS</t>
  </si>
  <si>
    <t>Asian American Studies</t>
  </si>
  <si>
    <t>220400</t>
  </si>
  <si>
    <t>Economics</t>
  </si>
  <si>
    <t>DA_AA_2EOT</t>
  </si>
  <si>
    <t>Economics for Transfer</t>
  </si>
  <si>
    <t>220500</t>
  </si>
  <si>
    <t>History</t>
  </si>
  <si>
    <t>DA_AA_2HST</t>
  </si>
  <si>
    <t>History for Transfer</t>
  </si>
  <si>
    <t>220700</t>
  </si>
  <si>
    <t>Political Science</t>
  </si>
  <si>
    <t>DA_AA_2PST</t>
  </si>
  <si>
    <t>Political Science for Transfer</t>
  </si>
  <si>
    <t>220800</t>
  </si>
  <si>
    <t>Sociology</t>
  </si>
  <si>
    <t>DA_AA_2SCT</t>
  </si>
  <si>
    <t>Sociology for Transfer</t>
  </si>
  <si>
    <t>221000</t>
  </si>
  <si>
    <t>International Studies</t>
  </si>
  <si>
    <t>DA_AA_2GLO</t>
  </si>
  <si>
    <t>Global Studies</t>
  </si>
  <si>
    <t>490100</t>
  </si>
  <si>
    <t>Liberal Arts and Sciences, General</t>
  </si>
  <si>
    <t>DA_AA_2BCI</t>
  </si>
  <si>
    <t>Lib Arts:Business&amp;CIS Emphasis</t>
  </si>
  <si>
    <t>490110</t>
  </si>
  <si>
    <t>Transfer Studies</t>
  </si>
  <si>
    <t>DA_CAA_2CGE</t>
  </si>
  <si>
    <t>Transfer Studies - CSUGE</t>
  </si>
  <si>
    <t>DA_CAA_2ITU</t>
  </si>
  <si>
    <t>Transfer Studies - IGETC/UC</t>
  </si>
  <si>
    <t>DA_CAA_2ITC</t>
  </si>
  <si>
    <t>Transfer Studies - IGETC/CSU</t>
  </si>
  <si>
    <t>490200</t>
  </si>
  <si>
    <t>Biological and Physical Sciences (and Mathematics)</t>
  </si>
  <si>
    <t>DA_AA_2SME</t>
  </si>
  <si>
    <t>Lib Arts:Sci/Math/Eng Emphasis</t>
  </si>
  <si>
    <t>490310</t>
  </si>
  <si>
    <t>Humanities and Fine Arts</t>
  </si>
  <si>
    <t>DA_AA_2ALE</t>
  </si>
  <si>
    <t>Lib Arts:Arts&amp;Letters Emphasis</t>
  </si>
  <si>
    <t>493072</t>
  </si>
  <si>
    <t>Leadership Skills Development</t>
  </si>
  <si>
    <t>DA_CEA_2LDR</t>
  </si>
  <si>
    <t>Leadership and Social Change</t>
  </si>
  <si>
    <t>2021-22</t>
  </si>
  <si>
    <t>3-Year Average</t>
  </si>
  <si>
    <t>Last 2-Year Change</t>
  </si>
  <si>
    <t>Last 2-Year Percent Change</t>
  </si>
  <si>
    <t>5-Credit Certificate, N/A SCFF</t>
  </si>
  <si>
    <t>DA_AA_2PPR</t>
  </si>
  <si>
    <t>DA_CAA_2PPR</t>
  </si>
  <si>
    <t>NONCR_41159</t>
  </si>
  <si>
    <t>Real Estate Salesperson</t>
  </si>
  <si>
    <t>DA_CAA_2DDP</t>
  </si>
  <si>
    <t>DA_CAA_2AMR</t>
  </si>
  <si>
    <t>Auto Machin&amp;Engine Repair Tech</t>
  </si>
  <si>
    <t>DA_CAA_2ATH</t>
  </si>
  <si>
    <t>DA_CEA_2APT</t>
  </si>
  <si>
    <t>Auto Techncn:Powertrain Tech</t>
  </si>
  <si>
    <t>NONCR_41153</t>
  </si>
  <si>
    <t>Automotive Machining and Engine Repair Technology</t>
  </si>
  <si>
    <t>NONCR_41154</t>
  </si>
  <si>
    <t>Automotive Powertrain Technology</t>
  </si>
  <si>
    <t>095680</t>
  </si>
  <si>
    <t>Industrial Quality Control</t>
  </si>
  <si>
    <t>DA_CEA_2QCT</t>
  </si>
  <si>
    <t>Quality Control Technician</t>
  </si>
  <si>
    <t>Photographic Arts:Film&amp;Digital</t>
  </si>
  <si>
    <t>Medical Transcribing w/Editing</t>
  </si>
  <si>
    <t>140100</t>
  </si>
  <si>
    <t>Law, General</t>
  </si>
  <si>
    <t>DA_AA_2LPS</t>
  </si>
  <si>
    <t>Law,Pub Plcy,&amp;Soc for Transfer</t>
  </si>
  <si>
    <t>Row Labels</t>
  </si>
  <si>
    <t>Grand Total</t>
  </si>
  <si>
    <t>Sum of 2019-20</t>
  </si>
  <si>
    <t>Sum of 2020-21</t>
  </si>
  <si>
    <t>Sum of 2021-22</t>
  </si>
  <si>
    <t>Total Awards</t>
  </si>
  <si>
    <t>Notes</t>
  </si>
  <si>
    <t>De Anza College: Number of Awards by Program and Academic Year</t>
  </si>
  <si>
    <t>Click on pivot table and a "box" will show to the right of the screen to select or filter the data.</t>
  </si>
  <si>
    <t>MIS SP Submission; September 22, 2022</t>
  </si>
  <si>
    <t>De Anza College: Number of Awards by Award Type, TOP Code, Program Title and Academic Year</t>
  </si>
  <si>
    <t>MIS SP Resubmission, October 31st, 2022</t>
  </si>
  <si>
    <t>TOP, Taxonomy of Programs</t>
  </si>
  <si>
    <t>AWARD TYPE</t>
  </si>
  <si>
    <t>TOP CODE</t>
  </si>
  <si>
    <t>TOP TITLE</t>
  </si>
  <si>
    <t>TOP VOCATIONAL STATUS</t>
  </si>
  <si>
    <t>PROGRAM_TITLE</t>
  </si>
  <si>
    <t xml:space="preserve">Change - Last 2 years </t>
  </si>
  <si>
    <t>Percent Change - Last 2 Years</t>
  </si>
  <si>
    <t>Vocational</t>
  </si>
  <si>
    <t>Liberal Arts (Science, Math and Engineering Emphasis)</t>
  </si>
  <si>
    <t>Liberal Arts (Social and Behavioral Sciences Emphasis)</t>
  </si>
  <si>
    <t>Transfer Studies - IGETC</t>
  </si>
  <si>
    <t>Liberal Arts (Business and Computer Information Systems Emphasis)</t>
  </si>
  <si>
    <t>Psychology</t>
  </si>
  <si>
    <t>Computer Science</t>
  </si>
  <si>
    <t>Liberal Arts (Arts and Letters Emphasis)</t>
  </si>
  <si>
    <t>Mathematics</t>
  </si>
  <si>
    <t>Automotive General Service Technician</t>
  </si>
  <si>
    <t>Transfer Studies - CSU GE</t>
  </si>
  <si>
    <t>Registered Nurse (RN)</t>
  </si>
  <si>
    <t>Early Childhood Education</t>
  </si>
  <si>
    <t>Project Management Practitioner</t>
  </si>
  <si>
    <t>CNC Programming - CAD-CAM</t>
  </si>
  <si>
    <t>Cybersecurity</t>
  </si>
  <si>
    <t>Film, Television, and Electronic Media</t>
  </si>
  <si>
    <t>Automotive Chassis and Powertrain</t>
  </si>
  <si>
    <t>Automotive Machining and Engine Repair</t>
  </si>
  <si>
    <t>UNIX/LINUX Operating System</t>
  </si>
  <si>
    <t>Mandarin Language and Culture</t>
  </si>
  <si>
    <t>Environmental Resource Management and Pollution Prevention</t>
  </si>
  <si>
    <t>Automotive Engine Performance</t>
  </si>
  <si>
    <t>Computer Aided Design - Mechanical</t>
  </si>
  <si>
    <t>Biology</t>
  </si>
  <si>
    <t>CNC Research and Development Machinist</t>
  </si>
  <si>
    <t>Automotive Chassis Technology</t>
  </si>
  <si>
    <t>Basic Engine Performance Technology</t>
  </si>
  <si>
    <t>Cyber Forensics and Investigations</t>
  </si>
  <si>
    <t>Management Information Systems Support</t>
  </si>
  <si>
    <t>Social Justice Studies: General Studies</t>
  </si>
  <si>
    <t>Professional Photography (Film and Digital)</t>
  </si>
  <si>
    <t>Energy Management and Building Science</t>
  </si>
  <si>
    <t>Facility and Sustainable Building Management</t>
  </si>
  <si>
    <t>Advanced Engine Performance Technology</t>
  </si>
  <si>
    <t>Intermediate Engine Performance Technology</t>
  </si>
  <si>
    <t>Art History</t>
  </si>
  <si>
    <t>Database Development Practitioner</t>
  </si>
  <si>
    <t>Photographic Arts (Film and Digital)</t>
  </si>
  <si>
    <t>Medical Transcribing with Editing</t>
  </si>
  <si>
    <t>Law, Public Policy, and Society</t>
  </si>
  <si>
    <t>Computer Aided Design: Mechanical</t>
  </si>
  <si>
    <t>Early Intervention/Special Education Assistant</t>
  </si>
  <si>
    <t>Programming in Perl</t>
  </si>
  <si>
    <t>Total Student Headcount (Unduplicated at the college level)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</si>
</sst>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/>
    <xf numFmtId="164" fontId="0" fillId="0" borderId="0" xfId="1" applyNumberFormat="1" applyFont="1"/>
    <xf numFmtId="9" fontId="0" fillId="0" borderId="0" xfId="2" applyFont="1"/>
    <xf numFmtId="0" fontId="1" fillId="0" borderId="0" xfId="0" applyNumberFormat="1" applyFont="1"/>
    <xf numFmtId="0" fontId="2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3" borderId="0" xfId="0" applyFont="1" applyFill="1"/>
    <xf numFmtId="0" fontId="2" fillId="2" borderId="0" xfId="0" applyFont="1" applyFill="1" applyAlignment="1">
      <alignment horizontal="center" wrapText="1"/>
    </xf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3" fillId="0" borderId="0" xfId="0" applyFont="1"/>
    <xf numFmtId="0" fontId="2" fillId="2" borderId="0" xfId="0" applyFont="1" applyFill="1" applyAlignment="1">
      <alignment wrapText="1"/>
    </xf>
    <xf numFmtId="0" fontId="4" fillId="0" borderId="0" xfId="0" applyFont="1"/>
    <xf numFmtId="0" fontId="0" fillId="4" borderId="0" xfId="0" applyFill="1"/>
    <xf numFmtId="49" fontId="0" fillId="4" borderId="0" xfId="0" applyNumberFormat="1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/>
    <xf numFmtId="0" fontId="3" fillId="0" borderId="2" xfId="0" applyFont="1" applyBorder="1"/>
    <xf numFmtId="164" fontId="3" fillId="0" borderId="2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" formatCode="0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User" refreshedDate="44825.429462268519" createdVersion="6" refreshedVersion="6" minRefreshableVersion="3" recordCount="189" xr:uid="{654595C8-EFE1-415B-A113-9AF3B301A957}">
  <cacheSource type="worksheet">
    <worksheetSource name="Table1"/>
  </cacheSource>
  <cacheFields count="13">
    <cacheField name="College" numFmtId="0">
      <sharedItems/>
    </cacheField>
    <cacheField name="TOP Code " numFmtId="49">
      <sharedItems count="73">
        <s v="050500"/>
        <s v="490200"/>
        <s v="220100"/>
        <s v="490100"/>
        <s v="200100"/>
        <s v="070600"/>
        <s v="490110"/>
        <s v="150600"/>
        <s v="490310"/>
        <s v="210500"/>
        <s v="220800"/>
        <s v="170100"/>
        <s v="130500"/>
        <s v="220400"/>
        <s v="094800"/>
        <s v="123010"/>
        <s v="127000"/>
        <s v="120510"/>
        <s v="220700"/>
        <s v="070710"/>
        <s v="140200"/>
        <s v="050200"/>
        <s v="040100"/>
        <s v="060420"/>
        <s v="220500"/>
        <s v="050600"/>
        <s v="095630"/>
        <s v="070810"/>
        <s v="103000"/>
        <s v="150100"/>
        <s v="159900"/>
        <s v="493072"/>
        <s v="061440"/>
        <s v="050900"/>
        <s v="051100"/>
        <s v="126200"/>
        <s v="060200"/>
        <s v="110700"/>
        <s v="120820"/>
        <s v="030300"/>
        <s v="120810"/>
        <s v="095300"/>
        <s v="120800"/>
        <s v="220200"/>
        <s v="050640"/>
        <s v="210540"/>
        <s v="061220"/>
        <s v="070820"/>
        <s v="101200"/>
        <s v="220130"/>
        <s v="094610"/>
        <s v="095600"/>
        <s v="095680"/>
        <s v="210510"/>
        <s v="220110"/>
        <s v="100100"/>
        <s v="120500"/>
        <s v="220300"/>
        <s v="100210"/>
        <s v="150900"/>
        <s v="221000"/>
        <s v="060600"/>
        <s v="100400"/>
        <s v="210530"/>
        <s v="070720"/>
        <s v="100220"/>
        <s v="011500"/>
        <s v="100200"/>
        <s v="100230"/>
        <s v="101100"/>
        <s v="095340"/>
        <s v="130520"/>
        <s v="140100"/>
      </sharedItems>
    </cacheField>
    <cacheField name="TOP Title" numFmtId="0">
      <sharedItems count="73">
        <s v="Business Administration"/>
        <s v="Biological and Physical Sciences (and Mathematics)"/>
        <s v="Social Sciences, General"/>
        <s v="Liberal Arts and Sciences, General"/>
        <s v="Psychology, General"/>
        <s v="Computer Science (Transfer)"/>
        <s v="Transfer Studies"/>
        <s v="Speech Communication"/>
        <s v="Humanities and Fine Arts"/>
        <s v="Administration of Justice"/>
        <s v="Sociology"/>
        <s v="Mathematics, General"/>
        <s v="Child Development/Early Care and Education"/>
        <s v="Economics"/>
        <s v="Automotive Technology"/>
        <s v="Registered Nursing"/>
        <s v="Kinesiology"/>
        <s v="Phlebotomy"/>
        <s v="Political Science"/>
        <s v="Computer Programming"/>
        <s v="Paralegal"/>
        <s v="Accounting"/>
        <s v="Biology, General"/>
        <s v="Television (including combined TV/Film/Video)"/>
        <s v="History"/>
        <s v="Business Management"/>
        <s v="Machining and Machine Tools"/>
        <s v="Computer Networking"/>
        <s v="Graphic Art and Design"/>
        <s v="English"/>
        <s v="Other Humanities"/>
        <s v="Leadership Skills Development"/>
        <s v="Animation"/>
        <s v="Marketing and Distribution"/>
        <s v="Real Estate"/>
        <s v="Massage Therapy"/>
        <s v="Journalism"/>
        <s v="Chinese"/>
        <s v="Administrative Medical Assisting"/>
        <s v="Environmental Technology"/>
        <s v="Clinical Medical Assisting"/>
        <s v="Drafting Technology"/>
        <s v="Medical Assisting"/>
        <s v="Anthropology"/>
        <s v="Small Business and Entrepreneurship"/>
        <s v="Forensics, Evidence and Investigation"/>
        <s v="Film Production"/>
        <s v="Computer Support"/>
        <s v="Applied Photography"/>
        <s v="Social Justice Studies"/>
        <s v="Energy Systems Technology"/>
        <s v="Manufacturing and Industrial Technology"/>
        <s v="Industrial Quality Control"/>
        <s v="Corrections"/>
        <s v="Women's Studies"/>
        <s v="Fine Arts, General"/>
        <s v="Medical Laboratory Technology"/>
        <s v="Ethnic Studies"/>
        <s v="Painting and Drawing"/>
        <s v="Philosophy"/>
        <s v="International Studies"/>
        <s v="Public Relations"/>
        <s v="Music"/>
        <s v="Industrial and Transportation Security"/>
        <s v="Database Design and Administration"/>
        <s v="Sculpture"/>
        <s v="Natural Resources"/>
        <s v="Art"/>
        <s v="Ceramics"/>
        <s v="Cinematography"/>
        <s v="Mechanical Drafting"/>
        <s v="Children with Special Needs"/>
        <s v="Law, General"/>
      </sharedItems>
    </cacheField>
    <cacheField name="Vocational Status" numFmtId="0">
      <sharedItems count="2">
        <s v="V"/>
        <s v="N"/>
      </sharedItems>
    </cacheField>
    <cacheField name="Program Banner Code" numFmtId="0">
      <sharedItems count="189">
        <s v="DA_AS_2BAT"/>
        <s v="DA_AA_2SME"/>
        <s v="DA_AA_2SBS"/>
        <s v="DA_AA_2BCI"/>
        <s v="DA_AA_2PYT"/>
        <s v="DA_AS_2CST"/>
        <s v="DA_CAA_2ITC"/>
        <s v="DA_AA_2CMS"/>
        <s v="DA_AA_2ALE"/>
        <s v="DA_AS_2AJT"/>
        <s v="DA_AA_2SCT"/>
        <s v="DA_AS_2MTH"/>
        <s v="DA_CEA_2CD2"/>
        <s v="DA_AA_2EOT"/>
        <s v="DA_CAA_2ITU"/>
        <s v="DA_CEA_2GST"/>
        <s v="DA_CAA_2CGE"/>
        <s v="DA_AS_2NUR"/>
        <s v="DA_AA_2BUS"/>
        <s v="DA_AA_2KIN"/>
        <s v="DA_CEA_2PHB"/>
        <s v="DA_AA_2PST"/>
        <s v="DA_CEA_2BU1"/>
        <s v="DA_CEA_2PYN"/>
        <s v="DA_CAA_2PAR"/>
        <s v="DA_CAA_2CHD"/>
        <s v="DA_AA_2ACG"/>
        <s v="DA_CEA_2CMM"/>
        <s v="DA_AS_2BIO"/>
        <s v="DA_AS_2ECT"/>
        <s v="DA_AA_2PAR"/>
        <s v="DA_CEA_2AC3"/>
        <s v="DA_AA_2CD"/>
        <s v="DA_AA_2FPR"/>
        <s v="DA_AA_2HST"/>
        <s v="DA_CEA_2PJM"/>
        <s v="DA_CEA_2CNP"/>
        <s v="DA_CEA_2CPG"/>
        <s v="DA_AA_2ENS"/>
        <s v="DA_AA_2GD1"/>
        <s v="DA_CEA_2CNM"/>
        <s v="DA_AA_2EGT"/>
        <s v="DA_CEA_2HMN"/>
        <s v="DA_CEA_2LDR"/>
        <s v="DA_AA_2FTV"/>
        <s v="DA_AA_2AJL"/>
        <s v="DA_CEA_2MAR"/>
        <s v="DA_AA_2EN5"/>
        <s v="NONCR_41159"/>
        <s v="DA_CAA_2ACG"/>
        <s v="DA_AA_2MAR"/>
        <s v="DA_AA_2MGM"/>
        <s v="DA_AS_2FET"/>
        <s v="DA_CEA_2MT2"/>
        <s v="DA_CEA_2WEB"/>
        <s v="DA_CEA_2ESP"/>
        <s v="DA_AS_2AT3"/>
        <s v="DA_AA_2JRT"/>
        <s v="DA_CEA_2ULX"/>
        <s v="DA_AS_2AT6"/>
        <s v="DA_CEA_2MDR"/>
        <s v="DA_CEA_2INS"/>
        <s v="DA_CEA_2ER1"/>
        <s v="DA_CEA_2MGM"/>
        <s v="DA_CEA_2MLB"/>
        <s v="DA_CAA_2ATP"/>
        <s v="DA_AA_2ERM"/>
        <s v="DA_AS_2AT4"/>
        <s v="DA_CAA_2CP1"/>
        <s v="DA_CEA_2CAD"/>
        <s v="DA_AS_2CNC"/>
        <s v="DA_CAA_2MD1"/>
        <s v="DA_AS_2MED"/>
        <s v="DA_AA_2AOT"/>
        <s v="DA_CAA_2ERM"/>
        <s v="DA_AA_2CI8"/>
        <s v="DA_AA_2CMM"/>
        <s v="DA_CAA_2GD1"/>
        <s v="DA_CEA_2GD2"/>
        <s v="DA_AS_2BIT"/>
        <s v="DA_CEA_2ENT"/>
        <s v="DA_CEA_2ABE"/>
        <s v="DA_CEA_2ACH"/>
        <s v="DA_AS_2CNR"/>
        <s v="DA_CEA_2FL2"/>
        <s v="DA_CAA_2ENS"/>
        <s v="DA_CAA_2CFI"/>
        <s v="DA_AA_2RES"/>
        <s v="DA_CAA_2AT6"/>
        <s v="DA_CAA_2CNM"/>
        <s v="DA_CAA_2MED"/>
        <s v="DA_CEA_2ME3"/>
        <s v="DA_AA_2JRL"/>
        <s v="DA_AA_2SCR"/>
        <s v="DA_CEA_2MIS"/>
        <s v="DA_CAA_2CNR"/>
        <s v="DA_CEA_2RES"/>
        <s v="DA_AA_2PRO"/>
        <s v="DA_AA_2SJT"/>
        <s v="DA_CEA_2JVA"/>
        <s v="NONCR_39310"/>
        <s v="DA_AA_2MT"/>
        <s v="DA_CEA_2PRO"/>
        <s v="DA_CEA_2BOC"/>
        <s v="DA_CEA_2MFC"/>
        <s v="DA_CEA_2EM2"/>
        <s v="DA_CEA_2FSB"/>
        <s v="DA_AS_2PMM"/>
        <s v="DA_CEA_2QCT"/>
        <s v="DA_AA_2AJC"/>
        <s v="DA_CEA_2WOM"/>
        <s v="DA_AA_2CIB"/>
        <s v="DA_CAA_2CI8"/>
        <s v="DA_AS_2ATE"/>
        <s v="DA_CEA_2IBE"/>
        <s v="DA_CAA_2FL2"/>
        <s v="DA_AA_2NWA"/>
        <s v="DA_AS_2FSB"/>
        <s v="DA_AA_2AHT"/>
        <s v="DA_AA_2MLT"/>
        <s v="DA_CAA_2MT"/>
        <s v="DA_CEA_2AAS"/>
        <s v="DA_CEA_2CIH"/>
        <s v="DA_CAA_2FSB"/>
        <s v="DA_AS_2ATA"/>
        <s v="DA_CAA_2ATE"/>
        <s v="DA_CAA_2ATA"/>
        <s v="DA_CEA_2ATE"/>
        <s v="DA_AA_2AR6"/>
        <s v="DA_AA_2PIT"/>
        <s v="DA_AA_2GLO"/>
        <s v="DA_CEA_2BUS"/>
        <s v="DA_CEA_2PRL"/>
        <s v="DA_CEA_2NW1"/>
        <s v="DA_AS_2EMS"/>
        <s v="DA_CAA_2EMB"/>
        <s v="DA_AA_2MU1"/>
        <s v="DA_CEA_2MCR"/>
        <s v="DA_AA_2AJ1"/>
        <s v="DA_AA_2PPR"/>
        <s v="DA_CEA_2DDB"/>
        <s v="DA_AA_2CII"/>
        <s v="DA_AS_2ATN"/>
        <s v="DA_AA_2AR8"/>
        <s v="DA_CEA_2CLB"/>
        <s v="DA_CAA_2CD"/>
        <s v="DA_AA_2IC1"/>
        <s v="DA_CEA_2WST"/>
        <s v="DA_CAA_2CBP"/>
        <s v="DA_CAA_2CNT"/>
        <s v="DA_CAA_2ATN"/>
        <s v="DA_CEA_2SMG"/>
        <s v="DA_CEA_2AME"/>
        <s v="NONCR_39311"/>
        <s v="DA_AA_2SPA"/>
        <s v="DA_CAA_2MLT"/>
        <s v="DA_AA_2WST"/>
        <s v="DA_CAA_2WST"/>
        <s v="DA_CAA_2PUB"/>
        <s v="DA_CEA_2DDP"/>
        <s v="DA_AS_2ATH"/>
        <s v="DA_CAA_2AMR"/>
        <s v="DA_CEA_2APT"/>
        <s v="DA_CAA_2PMM"/>
        <s v="DA_AA_2AR5"/>
        <s v="DA_AA_2AR1"/>
        <s v="DA_AA_2PHT"/>
        <s v="DA_CEA_2MTR"/>
        <s v="DA_CEA_2CD1"/>
        <s v="DA_CAA_2AJ1"/>
        <s v="DA_AS_2BUS"/>
        <s v="DA_CAA_2PPR"/>
        <s v="DA_CEA_2MA4"/>
        <s v="DA_CEA_2PER"/>
        <s v="DA_CAA_2DDP"/>
        <s v="DA_CAA_2NWR"/>
        <s v="DA_CAA_2CII"/>
        <s v="DA_CAA_2ATH"/>
        <s v="NONCR_41153"/>
        <s v="NONCR_41154"/>
        <s v="DA_AS_2CAD"/>
        <s v="DA_CEA_2CNC"/>
        <s v="DA_AA_2MED"/>
        <s v="DA_AS_2LVN"/>
        <s v="DA_AA_2ECT"/>
        <s v="DA_CEA_2CD"/>
        <s v="DA_CAA_2CDE"/>
        <s v="DA_CEA_2ECM"/>
        <s v="DA_AA_2LPS"/>
      </sharedItems>
    </cacheField>
    <cacheField name="Program Banner Title" numFmtId="0">
      <sharedItems count="133">
        <s v="Business Admin for Transfer"/>
        <s v="Lib Arts:Sci/Math/Eng Emphasis"/>
        <s v="Lib Arts:Soc&amp;Beh Sci Emphasis"/>
        <s v="Lib Arts:Business&amp;CIS Emphasis"/>
        <s v="Psychology for Transfer"/>
        <s v="Computer Science for Transfer"/>
        <s v="Transfer Studies - IGETC/CSU"/>
        <s v="Communication Studies-Transfer"/>
        <s v="Lib Arts:Arts&amp;Letters Emphasis"/>
        <s v="Admin of Justice for Transfer"/>
        <s v="Sociology for Transfer"/>
        <s v="Mathematics-Transfer"/>
        <s v="Child Development"/>
        <s v="Economics for Transfer"/>
        <s v="Transfer Studies - IGETC/UC"/>
        <s v="Auto: Gen. ServiceTechnician"/>
        <s v="Transfer Studies - CSUGE"/>
        <s v="Registered Nurse"/>
        <s v="Business Administration"/>
        <s v="Kinesiology for Transfer"/>
        <s v="Phlebotomy Technician I"/>
        <s v="Political Science for Transfer"/>
        <s v="Programming in Python"/>
        <s v="Paralegal Studies"/>
        <s v="Accounting"/>
        <s v="Communication Studies"/>
        <s v="Biological Sciences"/>
        <s v="Early Childhood Ed for Transfr"/>
        <s v="Film/TV: Production"/>
        <s v="History for Transfer"/>
        <s v="Project Management Practitner"/>
        <s v="CNC Programming-CAD/CAM"/>
        <s v="Programming in C/C++"/>
        <s v="Enterprise Security Profession"/>
        <s v="Graphic Design"/>
        <s v="CNC Machinist"/>
        <s v="English for Transfer"/>
        <s v="Humanities"/>
        <s v="Leadership and Social Change"/>
        <s v="Film/TV: Animation"/>
        <s v="Law Enforcement"/>
        <s v="Marketing Management"/>
        <s v="English"/>
        <s v="Real Estate Salesperson"/>
        <s v="Management"/>
        <s v="Film, TV&amp;Elect Media for Trans"/>
        <s v="Massage Therapy"/>
        <s v="Web Development"/>
        <s v="Auto Tech:Chassis &amp; Powertrain"/>
        <s v="Journalism for Transfer"/>
        <s v="Unix/Linux Operating System"/>
        <s v="Auto Machining&amp;Engine Repair"/>
        <s v="Mandarin"/>
        <s v="Insurance and Coding"/>
        <s v="Envir Resource Mgmt&amp;Poll Prev"/>
        <s v="Lab Assisting"/>
        <s v="Auto Tech: Engine Performance"/>
        <s v="Auto Tech:Engine Performance"/>
        <s v="Automotive Chassis &amp;Powertrain"/>
        <s v="Computer Aided Dsgn-Mechanical"/>
        <s v="Medical Assisting"/>
        <s v="Anthropology for Transfer"/>
        <s v="CIS: System Programming"/>
        <s v="Biology for Transfer"/>
        <s v="Entrepreneurship"/>
        <s v="Auto Techncn:Bsc Eng Perf Tech"/>
        <s v="Auto Techncn:Chassis Technolgy"/>
        <s v="CNC Research&amp;Dev Machinist"/>
        <s v="Fillm/TV: Production"/>
        <s v="Cyber Forensics&amp;Investigations"/>
        <s v="Real Estate"/>
        <s v="Medical Reception"/>
        <s v="Journalism"/>
        <s v="Film/TV: Screenwriting"/>
        <s v="Management Inform Syst Support"/>
        <s v="Professional Photography"/>
        <s v="Soc Jst St:Gen St for Transfer"/>
        <s v="Programming in JAVA"/>
        <s v="General Service Technician"/>
        <s v="Business Office Clerk"/>
        <s v="Medical File Clerk"/>
        <s v="Energy Manag &amp; Buildng Science"/>
        <s v="Facility&amp;Sustainable Bldg Mgt"/>
        <s v="Product Model Making"/>
        <s v="Quality Control Technician"/>
        <s v="Corrections/Probation"/>
        <s v="Women's Studies"/>
        <s v="CIS: Business Programming"/>
        <s v="Systems Programming"/>
        <s v="Auto Techncn:Adv Engine Perfor"/>
        <s v="Auto Techncn:Int Eng Perf Tech"/>
        <s v="Network Administration"/>
        <s v="Art History for Transfer"/>
        <s v="Medical Laboratory Technology"/>
        <s v="Asian American Studies"/>
        <s v="Network Basics"/>
        <s v="Auto Techncn:Auto Chassis Tech"/>
        <s v="Painting"/>
        <s v="Philosophy for Transfer"/>
        <s v="Global Studies"/>
        <s v="Public Relations"/>
        <s v="Music"/>
        <s v="Medical Records Clerk"/>
        <s v="Private Security"/>
        <s v="Databse Dsgn for Dvlpr(Oracle)"/>
        <s v="CIS: Network Programming"/>
        <s v="Auto Machining &amp; Engine Repair"/>
        <s v="Art: Sculpture Option"/>
        <s v="Clinical Laboratory Assistant"/>
        <s v="Intercultural Studies"/>
        <s v="Wildlife Science Technician"/>
        <s v="Business Programming"/>
        <s v="Network Programming"/>
        <s v="Auto Techncn:Smog Technician"/>
        <s v="Auto Techncn:Auto Mach&amp;Eng Rpr"/>
        <s v="Smog Technician"/>
        <s v="Spatial Art"/>
        <s v="Database Devlpmnt Practitioner"/>
        <s v="Auto Techncn:Powertrain Techn"/>
        <s v="Auto Machin&amp;Engine Repair Tech"/>
        <s v="Auto Techncn:Powertrain Tech"/>
        <s v="Art: History Option"/>
        <s v="Art: Ceramics Option"/>
        <s v="Photographic Arts:Film&amp;Digital"/>
        <s v="Medical Transcribing w/Editing"/>
        <s v="Programming in PERL"/>
        <s v="Automotive Machining and Engine Repair Technology"/>
        <s v="Automotive Powertrain Technology"/>
        <s v="LVN Transition to RN"/>
        <s v="Early Childhood Ed(Do Not Use)"/>
        <s v="Early Intervention/Special Ed"/>
        <s v="Early Childhood Mental Health"/>
        <s v="Law,Pub Plcy,&amp;Soc for Transfer"/>
      </sharedItems>
    </cacheField>
    <cacheField name="Award Type" numFmtId="0">
      <sharedItems count="5">
        <s v="2-Associate Degree for Transfer"/>
        <s v="3-Associate Degree"/>
        <s v="4-Credit Certificate, SCFF"/>
        <s v="5-Credit Certificate, N/A SCFF"/>
        <s v="6-Noncredit Certificate"/>
      </sharedItems>
    </cacheField>
    <cacheField name="2019-20" numFmtId="0">
      <sharedItems containsSemiMixedTypes="0" containsString="0" containsNumber="1" containsInteger="1" minValue="0" maxValue="314"/>
    </cacheField>
    <cacheField name="2020-21" numFmtId="0">
      <sharedItems containsSemiMixedTypes="0" containsString="0" containsNumber="1" containsInteger="1" minValue="0" maxValue="385"/>
    </cacheField>
    <cacheField name="2021-22" numFmtId="0">
      <sharedItems containsSemiMixedTypes="0" containsString="0" containsNumber="1" containsInteger="1" minValue="0" maxValue="397"/>
    </cacheField>
    <cacheField name="3-Year Average" numFmtId="1">
      <sharedItems containsSemiMixedTypes="0" containsString="0" containsNumber="1" minValue="0.33333333333333331" maxValue="365.33333333333331"/>
    </cacheField>
    <cacheField name="Last 2-Year Change" numFmtId="0">
      <sharedItems containsSemiMixedTypes="0" containsString="0" containsNumber="1" containsInteger="1" minValue="-64" maxValue="113"/>
    </cacheField>
    <cacheField name="Last 2-Year Percent Change" numFmtId="9">
      <sharedItems containsMixedTypes="1" containsNumber="1" minValue="-1" maxValue="4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9">
  <r>
    <s v="DA"/>
    <x v="0"/>
    <x v="0"/>
    <x v="0"/>
    <x v="0"/>
    <x v="0"/>
    <x v="0"/>
    <n v="314"/>
    <n v="385"/>
    <n v="397"/>
    <n v="365.33333333333331"/>
    <n v="12"/>
    <n v="3.1168831168831169E-2"/>
  </r>
  <r>
    <s v="DA"/>
    <x v="1"/>
    <x v="1"/>
    <x v="1"/>
    <x v="1"/>
    <x v="1"/>
    <x v="1"/>
    <n v="220"/>
    <n v="274"/>
    <n v="260"/>
    <n v="251.33333333333334"/>
    <n v="-14"/>
    <n v="-5.1094890510948905E-2"/>
  </r>
  <r>
    <s v="DA"/>
    <x v="2"/>
    <x v="2"/>
    <x v="1"/>
    <x v="2"/>
    <x v="2"/>
    <x v="1"/>
    <n v="233"/>
    <n v="234"/>
    <n v="170"/>
    <n v="212.33333333333334"/>
    <n v="-64"/>
    <n v="-0.27350427350427353"/>
  </r>
  <r>
    <s v="DA"/>
    <x v="3"/>
    <x v="3"/>
    <x v="1"/>
    <x v="3"/>
    <x v="3"/>
    <x v="1"/>
    <n v="147"/>
    <n v="147"/>
    <n v="123"/>
    <n v="139"/>
    <n v="-24"/>
    <n v="-0.16326530612244897"/>
  </r>
  <r>
    <s v="DA"/>
    <x v="4"/>
    <x v="4"/>
    <x v="1"/>
    <x v="4"/>
    <x v="4"/>
    <x v="0"/>
    <n v="75"/>
    <n v="142"/>
    <n v="171"/>
    <n v="129.33333333333334"/>
    <n v="29"/>
    <n v="0.20422535211267606"/>
  </r>
  <r>
    <s v="DA"/>
    <x v="5"/>
    <x v="5"/>
    <x v="1"/>
    <x v="5"/>
    <x v="5"/>
    <x v="0"/>
    <n v="88"/>
    <n v="145"/>
    <n v="119"/>
    <n v="117.33333333333333"/>
    <n v="-26"/>
    <n v="-0.1793103448275862"/>
  </r>
  <r>
    <s v="DA"/>
    <x v="6"/>
    <x v="6"/>
    <x v="1"/>
    <x v="6"/>
    <x v="6"/>
    <x v="2"/>
    <n v="36"/>
    <n v="93"/>
    <n v="206"/>
    <n v="111.66666666666667"/>
    <n v="113"/>
    <n v="1.2150537634408602"/>
  </r>
  <r>
    <s v="DA"/>
    <x v="7"/>
    <x v="7"/>
    <x v="1"/>
    <x v="7"/>
    <x v="7"/>
    <x v="0"/>
    <n v="82"/>
    <n v="87"/>
    <n v="63"/>
    <n v="77.333333333333329"/>
    <n v="-24"/>
    <n v="-0.27586206896551724"/>
  </r>
  <r>
    <s v="DA"/>
    <x v="8"/>
    <x v="8"/>
    <x v="1"/>
    <x v="8"/>
    <x v="8"/>
    <x v="1"/>
    <n v="81"/>
    <n v="82"/>
    <n v="66"/>
    <n v="76.333333333333329"/>
    <n v="-16"/>
    <n v="-0.1951219512195122"/>
  </r>
  <r>
    <s v="DA"/>
    <x v="9"/>
    <x v="9"/>
    <x v="0"/>
    <x v="9"/>
    <x v="9"/>
    <x v="0"/>
    <n v="52"/>
    <n v="57"/>
    <n v="60"/>
    <n v="56.333333333333336"/>
    <n v="3"/>
    <n v="5.2631578947368418E-2"/>
  </r>
  <r>
    <s v="DA"/>
    <x v="10"/>
    <x v="10"/>
    <x v="1"/>
    <x v="10"/>
    <x v="10"/>
    <x v="0"/>
    <n v="54"/>
    <n v="66"/>
    <n v="47"/>
    <n v="55.666666666666664"/>
    <n v="-19"/>
    <n v="-0.2878787878787879"/>
  </r>
  <r>
    <s v="DA"/>
    <x v="11"/>
    <x v="11"/>
    <x v="1"/>
    <x v="11"/>
    <x v="11"/>
    <x v="0"/>
    <n v="47"/>
    <n v="55"/>
    <n v="62"/>
    <n v="54.666666666666664"/>
    <n v="7"/>
    <n v="0.12727272727272726"/>
  </r>
  <r>
    <s v="DA"/>
    <x v="12"/>
    <x v="12"/>
    <x v="0"/>
    <x v="12"/>
    <x v="12"/>
    <x v="2"/>
    <n v="30"/>
    <n v="61"/>
    <n v="71"/>
    <n v="54"/>
    <n v="10"/>
    <n v="0.16393442622950818"/>
  </r>
  <r>
    <s v="DA"/>
    <x v="13"/>
    <x v="13"/>
    <x v="1"/>
    <x v="13"/>
    <x v="13"/>
    <x v="0"/>
    <n v="36"/>
    <n v="64"/>
    <n v="54"/>
    <n v="51.333333333333336"/>
    <n v="-10"/>
    <n v="-0.15625"/>
  </r>
  <r>
    <s v="DA"/>
    <x v="6"/>
    <x v="6"/>
    <x v="1"/>
    <x v="14"/>
    <x v="14"/>
    <x v="2"/>
    <n v="29"/>
    <n v="60"/>
    <n v="58"/>
    <n v="49"/>
    <n v="-2"/>
    <n v="-3.3333333333333333E-2"/>
  </r>
  <r>
    <s v="DA"/>
    <x v="14"/>
    <x v="14"/>
    <x v="0"/>
    <x v="15"/>
    <x v="15"/>
    <x v="3"/>
    <n v="44"/>
    <n v="58"/>
    <n v="44"/>
    <n v="48.666666666666664"/>
    <n v="-14"/>
    <n v="-0.2413793103448276"/>
  </r>
  <r>
    <s v="DA"/>
    <x v="6"/>
    <x v="6"/>
    <x v="1"/>
    <x v="16"/>
    <x v="16"/>
    <x v="2"/>
    <n v="30"/>
    <n v="51"/>
    <n v="63"/>
    <n v="48"/>
    <n v="12"/>
    <n v="0.23529411764705882"/>
  </r>
  <r>
    <s v="DA"/>
    <x v="15"/>
    <x v="15"/>
    <x v="0"/>
    <x v="17"/>
    <x v="17"/>
    <x v="1"/>
    <n v="30"/>
    <n v="48"/>
    <n v="53"/>
    <n v="43.666666666666664"/>
    <n v="5"/>
    <n v="0.10416666666666667"/>
  </r>
  <r>
    <s v="DA"/>
    <x v="0"/>
    <x v="0"/>
    <x v="0"/>
    <x v="18"/>
    <x v="18"/>
    <x v="1"/>
    <n v="33"/>
    <n v="41"/>
    <n v="52"/>
    <n v="42"/>
    <n v="11"/>
    <n v="0.26829268292682928"/>
  </r>
  <r>
    <s v="DA"/>
    <x v="16"/>
    <x v="16"/>
    <x v="1"/>
    <x v="19"/>
    <x v="19"/>
    <x v="0"/>
    <n v="33"/>
    <n v="46"/>
    <n v="32"/>
    <n v="37"/>
    <n v="-14"/>
    <n v="-0.30434782608695654"/>
  </r>
  <r>
    <s v="DA"/>
    <x v="17"/>
    <x v="17"/>
    <x v="0"/>
    <x v="20"/>
    <x v="20"/>
    <x v="3"/>
    <n v="46"/>
    <n v="26"/>
    <n v="33"/>
    <n v="35"/>
    <n v="7"/>
    <n v="0.26923076923076922"/>
  </r>
  <r>
    <s v="DA"/>
    <x v="18"/>
    <x v="18"/>
    <x v="1"/>
    <x v="21"/>
    <x v="21"/>
    <x v="0"/>
    <n v="30"/>
    <n v="44"/>
    <n v="31"/>
    <n v="35"/>
    <n v="-13"/>
    <n v="-0.29545454545454547"/>
  </r>
  <r>
    <s v="DA"/>
    <x v="0"/>
    <x v="0"/>
    <x v="0"/>
    <x v="22"/>
    <x v="18"/>
    <x v="3"/>
    <n v="29"/>
    <n v="34"/>
    <n v="34"/>
    <n v="32.333333333333336"/>
    <n v="0"/>
    <n v="0"/>
  </r>
  <r>
    <s v="DA"/>
    <x v="19"/>
    <x v="19"/>
    <x v="0"/>
    <x v="23"/>
    <x v="22"/>
    <x v="3"/>
    <n v="34"/>
    <n v="37"/>
    <n v="26"/>
    <n v="32.333333333333336"/>
    <n v="-11"/>
    <n v="-0.29729729729729731"/>
  </r>
  <r>
    <s v="DA"/>
    <x v="20"/>
    <x v="20"/>
    <x v="0"/>
    <x v="24"/>
    <x v="23"/>
    <x v="2"/>
    <n v="30"/>
    <n v="43"/>
    <n v="24"/>
    <n v="32.333333333333336"/>
    <n v="-19"/>
    <n v="-0.44186046511627908"/>
  </r>
  <r>
    <s v="DA"/>
    <x v="12"/>
    <x v="12"/>
    <x v="0"/>
    <x v="25"/>
    <x v="12"/>
    <x v="2"/>
    <n v="6"/>
    <n v="34"/>
    <n v="48"/>
    <n v="29.333333333333332"/>
    <n v="14"/>
    <n v="0.41176470588235292"/>
  </r>
  <r>
    <s v="DA"/>
    <x v="21"/>
    <x v="21"/>
    <x v="0"/>
    <x v="26"/>
    <x v="24"/>
    <x v="1"/>
    <n v="25"/>
    <n v="35"/>
    <n v="25"/>
    <n v="28.333333333333332"/>
    <n v="-10"/>
    <n v="-0.2857142857142857"/>
  </r>
  <r>
    <s v="DA"/>
    <x v="7"/>
    <x v="7"/>
    <x v="1"/>
    <x v="27"/>
    <x v="25"/>
    <x v="3"/>
    <n v="31"/>
    <n v="24"/>
    <n v="30"/>
    <n v="28.333333333333332"/>
    <n v="6"/>
    <n v="0.25"/>
  </r>
  <r>
    <s v="DA"/>
    <x v="22"/>
    <x v="22"/>
    <x v="1"/>
    <x v="28"/>
    <x v="26"/>
    <x v="1"/>
    <n v="26"/>
    <n v="39"/>
    <n v="19"/>
    <n v="28"/>
    <n v="-20"/>
    <n v="-0.51282051282051277"/>
  </r>
  <r>
    <s v="DA"/>
    <x v="12"/>
    <x v="12"/>
    <x v="0"/>
    <x v="29"/>
    <x v="27"/>
    <x v="0"/>
    <n v="10"/>
    <n v="35"/>
    <n v="38"/>
    <n v="27.666666666666668"/>
    <n v="3"/>
    <n v="8.5714285714285715E-2"/>
  </r>
  <r>
    <s v="DA"/>
    <x v="20"/>
    <x v="20"/>
    <x v="0"/>
    <x v="30"/>
    <x v="23"/>
    <x v="1"/>
    <n v="28"/>
    <n v="25"/>
    <n v="27"/>
    <n v="26.666666666666668"/>
    <n v="2"/>
    <n v="0.08"/>
  </r>
  <r>
    <s v="DA"/>
    <x v="21"/>
    <x v="21"/>
    <x v="0"/>
    <x v="31"/>
    <x v="24"/>
    <x v="2"/>
    <n v="27"/>
    <n v="27"/>
    <n v="23"/>
    <n v="25.666666666666668"/>
    <n v="-4"/>
    <n v="-0.14814814814814814"/>
  </r>
  <r>
    <s v="DA"/>
    <x v="12"/>
    <x v="12"/>
    <x v="0"/>
    <x v="32"/>
    <x v="12"/>
    <x v="1"/>
    <n v="13"/>
    <n v="29"/>
    <n v="34"/>
    <n v="25.333333333333332"/>
    <n v="5"/>
    <n v="0.17241379310344829"/>
  </r>
  <r>
    <s v="DA"/>
    <x v="23"/>
    <x v="23"/>
    <x v="0"/>
    <x v="33"/>
    <x v="28"/>
    <x v="1"/>
    <n v="33"/>
    <n v="22"/>
    <n v="15"/>
    <n v="23.333333333333332"/>
    <n v="-7"/>
    <n v="-0.31818181818181818"/>
  </r>
  <r>
    <s v="DA"/>
    <x v="24"/>
    <x v="24"/>
    <x v="1"/>
    <x v="34"/>
    <x v="29"/>
    <x v="0"/>
    <n v="21"/>
    <n v="20"/>
    <n v="21"/>
    <n v="20.666666666666668"/>
    <n v="1"/>
    <n v="0.05"/>
  </r>
  <r>
    <s v="DA"/>
    <x v="25"/>
    <x v="25"/>
    <x v="0"/>
    <x v="35"/>
    <x v="30"/>
    <x v="3"/>
    <n v="25"/>
    <n v="27"/>
    <n v="7"/>
    <n v="19.666666666666668"/>
    <n v="-20"/>
    <n v="-0.7407407407407407"/>
  </r>
  <r>
    <s v="DA"/>
    <x v="26"/>
    <x v="26"/>
    <x v="0"/>
    <x v="36"/>
    <x v="31"/>
    <x v="3"/>
    <n v="18"/>
    <n v="19"/>
    <n v="20"/>
    <n v="19"/>
    <n v="1"/>
    <n v="5.2631578947368418E-2"/>
  </r>
  <r>
    <s v="DA"/>
    <x v="19"/>
    <x v="19"/>
    <x v="0"/>
    <x v="37"/>
    <x v="32"/>
    <x v="3"/>
    <n v="16"/>
    <n v="18"/>
    <n v="15"/>
    <n v="16.333333333333332"/>
    <n v="-3"/>
    <n v="-0.16666666666666666"/>
  </r>
  <r>
    <s v="DA"/>
    <x v="27"/>
    <x v="27"/>
    <x v="0"/>
    <x v="38"/>
    <x v="33"/>
    <x v="1"/>
    <n v="12"/>
    <n v="15"/>
    <n v="20"/>
    <n v="15.666666666666666"/>
    <n v="5"/>
    <n v="0.33333333333333331"/>
  </r>
  <r>
    <s v="DA"/>
    <x v="28"/>
    <x v="28"/>
    <x v="0"/>
    <x v="39"/>
    <x v="34"/>
    <x v="1"/>
    <n v="10"/>
    <n v="13"/>
    <n v="21"/>
    <n v="14.666666666666666"/>
    <n v="8"/>
    <n v="0.61538461538461542"/>
  </r>
  <r>
    <s v="DA"/>
    <x v="26"/>
    <x v="26"/>
    <x v="0"/>
    <x v="40"/>
    <x v="35"/>
    <x v="3"/>
    <n v="11"/>
    <n v="11"/>
    <n v="19"/>
    <n v="13.666666666666666"/>
    <n v="8"/>
    <n v="0.72727272727272729"/>
  </r>
  <r>
    <s v="DA"/>
    <x v="29"/>
    <x v="29"/>
    <x v="1"/>
    <x v="41"/>
    <x v="36"/>
    <x v="0"/>
    <n v="13"/>
    <n v="15"/>
    <n v="12"/>
    <n v="13.333333333333334"/>
    <n v="-3"/>
    <n v="-0.2"/>
  </r>
  <r>
    <s v="DA"/>
    <x v="30"/>
    <x v="30"/>
    <x v="1"/>
    <x v="42"/>
    <x v="37"/>
    <x v="3"/>
    <n v="9"/>
    <n v="22"/>
    <n v="6"/>
    <n v="12.333333333333334"/>
    <n v="-16"/>
    <n v="-0.72727272727272729"/>
  </r>
  <r>
    <s v="DA"/>
    <x v="31"/>
    <x v="31"/>
    <x v="1"/>
    <x v="43"/>
    <x v="38"/>
    <x v="3"/>
    <n v="6"/>
    <n v="9"/>
    <n v="22"/>
    <n v="12.333333333333334"/>
    <n v="13"/>
    <n v="1.4444444444444444"/>
  </r>
  <r>
    <s v="DA"/>
    <x v="32"/>
    <x v="32"/>
    <x v="0"/>
    <x v="44"/>
    <x v="39"/>
    <x v="1"/>
    <n v="10"/>
    <n v="10"/>
    <n v="16"/>
    <n v="12"/>
    <n v="6"/>
    <n v="0.6"/>
  </r>
  <r>
    <s v="DA"/>
    <x v="9"/>
    <x v="9"/>
    <x v="0"/>
    <x v="45"/>
    <x v="40"/>
    <x v="1"/>
    <n v="13"/>
    <n v="10"/>
    <n v="13"/>
    <n v="12"/>
    <n v="3"/>
    <n v="0.3"/>
  </r>
  <r>
    <s v="DA"/>
    <x v="33"/>
    <x v="33"/>
    <x v="0"/>
    <x v="46"/>
    <x v="41"/>
    <x v="2"/>
    <n v="10"/>
    <n v="15"/>
    <n v="10"/>
    <n v="11.666666666666666"/>
    <n v="-5"/>
    <n v="-0.33333333333333331"/>
  </r>
  <r>
    <s v="DA"/>
    <x v="29"/>
    <x v="29"/>
    <x v="1"/>
    <x v="47"/>
    <x v="42"/>
    <x v="1"/>
    <n v="13"/>
    <n v="15"/>
    <n v="7"/>
    <n v="11.666666666666666"/>
    <n v="-8"/>
    <n v="-0.53333333333333333"/>
  </r>
  <r>
    <s v="DA"/>
    <x v="34"/>
    <x v="34"/>
    <x v="0"/>
    <x v="48"/>
    <x v="43"/>
    <x v="4"/>
    <n v="0"/>
    <n v="0"/>
    <n v="33"/>
    <n v="11"/>
    <n v="33"/>
    <s v=" "/>
  </r>
  <r>
    <s v="DA"/>
    <x v="21"/>
    <x v="21"/>
    <x v="0"/>
    <x v="49"/>
    <x v="24"/>
    <x v="2"/>
    <n v="9"/>
    <n v="16"/>
    <n v="7"/>
    <n v="10.666666666666666"/>
    <n v="-9"/>
    <n v="-0.5625"/>
  </r>
  <r>
    <s v="DA"/>
    <x v="33"/>
    <x v="33"/>
    <x v="0"/>
    <x v="50"/>
    <x v="41"/>
    <x v="1"/>
    <n v="16"/>
    <n v="9"/>
    <n v="7"/>
    <n v="10.666666666666666"/>
    <n v="-2"/>
    <n v="-0.22222222222222221"/>
  </r>
  <r>
    <s v="DA"/>
    <x v="25"/>
    <x v="25"/>
    <x v="0"/>
    <x v="51"/>
    <x v="44"/>
    <x v="1"/>
    <n v="7"/>
    <n v="12"/>
    <n v="8"/>
    <n v="9"/>
    <n v="-4"/>
    <n v="-0.33333333333333331"/>
  </r>
  <r>
    <s v="DA"/>
    <x v="23"/>
    <x v="23"/>
    <x v="0"/>
    <x v="52"/>
    <x v="45"/>
    <x v="0"/>
    <n v="6"/>
    <n v="8"/>
    <n v="13"/>
    <n v="9"/>
    <n v="5"/>
    <n v="0.625"/>
  </r>
  <r>
    <s v="DA"/>
    <x v="35"/>
    <x v="35"/>
    <x v="0"/>
    <x v="53"/>
    <x v="46"/>
    <x v="2"/>
    <n v="19"/>
    <n v="4"/>
    <n v="3"/>
    <n v="8.6666666666666661"/>
    <n v="-1"/>
    <n v="-0.25"/>
  </r>
  <r>
    <s v="DA"/>
    <x v="19"/>
    <x v="19"/>
    <x v="0"/>
    <x v="54"/>
    <x v="47"/>
    <x v="3"/>
    <n v="4"/>
    <n v="12"/>
    <n v="8"/>
    <n v="8"/>
    <n v="-4"/>
    <n v="-0.33333333333333331"/>
  </r>
  <r>
    <s v="DA"/>
    <x v="27"/>
    <x v="27"/>
    <x v="0"/>
    <x v="55"/>
    <x v="33"/>
    <x v="3"/>
    <n v="8"/>
    <n v="10"/>
    <n v="6"/>
    <n v="8"/>
    <n v="-4"/>
    <n v="-0.4"/>
  </r>
  <r>
    <s v="DA"/>
    <x v="14"/>
    <x v="14"/>
    <x v="0"/>
    <x v="56"/>
    <x v="48"/>
    <x v="1"/>
    <n v="6"/>
    <n v="8"/>
    <n v="10"/>
    <n v="8"/>
    <n v="2"/>
    <n v="0.25"/>
  </r>
  <r>
    <s v="DA"/>
    <x v="36"/>
    <x v="36"/>
    <x v="0"/>
    <x v="57"/>
    <x v="49"/>
    <x v="0"/>
    <n v="7"/>
    <n v="12"/>
    <n v="4"/>
    <n v="7.666666666666667"/>
    <n v="-8"/>
    <n v="-0.66666666666666663"/>
  </r>
  <r>
    <s v="DA"/>
    <x v="19"/>
    <x v="19"/>
    <x v="0"/>
    <x v="58"/>
    <x v="50"/>
    <x v="3"/>
    <n v="1"/>
    <n v="18"/>
    <n v="4"/>
    <n v="7.666666666666667"/>
    <n v="-14"/>
    <n v="-0.77777777777777779"/>
  </r>
  <r>
    <s v="DA"/>
    <x v="14"/>
    <x v="14"/>
    <x v="0"/>
    <x v="59"/>
    <x v="51"/>
    <x v="1"/>
    <n v="6"/>
    <n v="7"/>
    <n v="10"/>
    <n v="7.666666666666667"/>
    <n v="3"/>
    <n v="0.42857142857142855"/>
  </r>
  <r>
    <s v="DA"/>
    <x v="37"/>
    <x v="37"/>
    <x v="1"/>
    <x v="60"/>
    <x v="52"/>
    <x v="3"/>
    <n v="6"/>
    <n v="8"/>
    <n v="9"/>
    <n v="7.666666666666667"/>
    <n v="1"/>
    <n v="0.125"/>
  </r>
  <r>
    <s v="DA"/>
    <x v="38"/>
    <x v="38"/>
    <x v="0"/>
    <x v="61"/>
    <x v="53"/>
    <x v="2"/>
    <n v="7"/>
    <n v="6"/>
    <n v="10"/>
    <n v="7.666666666666667"/>
    <n v="4"/>
    <n v="0.66666666666666663"/>
  </r>
  <r>
    <s v="DA"/>
    <x v="39"/>
    <x v="39"/>
    <x v="0"/>
    <x v="62"/>
    <x v="54"/>
    <x v="3"/>
    <n v="7"/>
    <n v="11"/>
    <n v="4"/>
    <n v="7.333333333333333"/>
    <n v="-7"/>
    <n v="-0.63636363636363635"/>
  </r>
  <r>
    <s v="DA"/>
    <x v="25"/>
    <x v="25"/>
    <x v="0"/>
    <x v="63"/>
    <x v="44"/>
    <x v="2"/>
    <n v="8"/>
    <n v="8"/>
    <n v="6"/>
    <n v="7.333333333333333"/>
    <n v="-2"/>
    <n v="-0.25"/>
  </r>
  <r>
    <s v="DA"/>
    <x v="40"/>
    <x v="40"/>
    <x v="0"/>
    <x v="64"/>
    <x v="55"/>
    <x v="2"/>
    <n v="5"/>
    <n v="9"/>
    <n v="8"/>
    <n v="7.333333333333333"/>
    <n v="-1"/>
    <n v="-0.1111111111111111"/>
  </r>
  <r>
    <s v="DA"/>
    <x v="14"/>
    <x v="14"/>
    <x v="0"/>
    <x v="65"/>
    <x v="56"/>
    <x v="2"/>
    <n v="3"/>
    <n v="7"/>
    <n v="11"/>
    <n v="7"/>
    <n v="4"/>
    <n v="0.5714285714285714"/>
  </r>
  <r>
    <s v="DA"/>
    <x v="39"/>
    <x v="39"/>
    <x v="0"/>
    <x v="66"/>
    <x v="54"/>
    <x v="1"/>
    <n v="6"/>
    <n v="7"/>
    <n v="7"/>
    <n v="6.666666666666667"/>
    <n v="0"/>
    <n v="0"/>
  </r>
  <r>
    <s v="DA"/>
    <x v="14"/>
    <x v="14"/>
    <x v="0"/>
    <x v="67"/>
    <x v="57"/>
    <x v="1"/>
    <n v="5"/>
    <n v="5"/>
    <n v="10"/>
    <n v="6.666666666666667"/>
    <n v="5"/>
    <n v="1"/>
  </r>
  <r>
    <s v="DA"/>
    <x v="14"/>
    <x v="14"/>
    <x v="0"/>
    <x v="68"/>
    <x v="58"/>
    <x v="2"/>
    <n v="6"/>
    <n v="7"/>
    <n v="7"/>
    <n v="6.666666666666667"/>
    <n v="0"/>
    <n v="0"/>
  </r>
  <r>
    <s v="DA"/>
    <x v="41"/>
    <x v="41"/>
    <x v="0"/>
    <x v="69"/>
    <x v="59"/>
    <x v="3"/>
    <n v="5"/>
    <n v="11"/>
    <n v="4"/>
    <n v="6.666666666666667"/>
    <n v="-7"/>
    <n v="-0.63636363636363635"/>
  </r>
  <r>
    <s v="DA"/>
    <x v="26"/>
    <x v="26"/>
    <x v="0"/>
    <x v="70"/>
    <x v="35"/>
    <x v="1"/>
    <n v="8"/>
    <n v="4"/>
    <n v="8"/>
    <n v="6.666666666666667"/>
    <n v="4"/>
    <n v="1"/>
  </r>
  <r>
    <s v="DA"/>
    <x v="37"/>
    <x v="37"/>
    <x v="1"/>
    <x v="71"/>
    <x v="52"/>
    <x v="2"/>
    <n v="5"/>
    <n v="7"/>
    <n v="8"/>
    <n v="6.666666666666667"/>
    <n v="1"/>
    <n v="0.14285714285714285"/>
  </r>
  <r>
    <s v="DA"/>
    <x v="42"/>
    <x v="42"/>
    <x v="0"/>
    <x v="72"/>
    <x v="60"/>
    <x v="1"/>
    <n v="6"/>
    <n v="6"/>
    <n v="8"/>
    <n v="6.666666666666667"/>
    <n v="2"/>
    <n v="0.33333333333333331"/>
  </r>
  <r>
    <s v="DA"/>
    <x v="43"/>
    <x v="43"/>
    <x v="1"/>
    <x v="73"/>
    <x v="61"/>
    <x v="0"/>
    <n v="5"/>
    <n v="8"/>
    <n v="7"/>
    <n v="6.666666666666667"/>
    <n v="-1"/>
    <n v="-0.125"/>
  </r>
  <r>
    <s v="DA"/>
    <x v="39"/>
    <x v="39"/>
    <x v="0"/>
    <x v="74"/>
    <x v="54"/>
    <x v="2"/>
    <n v="6"/>
    <n v="9"/>
    <n v="4"/>
    <n v="6.333333333333333"/>
    <n v="-5"/>
    <n v="-0.55555555555555558"/>
  </r>
  <r>
    <s v="DA"/>
    <x v="19"/>
    <x v="19"/>
    <x v="0"/>
    <x v="75"/>
    <x v="62"/>
    <x v="1"/>
    <n v="6"/>
    <n v="9"/>
    <n v="4"/>
    <n v="6.333333333333333"/>
    <n v="-5"/>
    <n v="-0.55555555555555558"/>
  </r>
  <r>
    <s v="DA"/>
    <x v="7"/>
    <x v="7"/>
    <x v="1"/>
    <x v="76"/>
    <x v="25"/>
    <x v="1"/>
    <n v="5"/>
    <n v="6"/>
    <n v="8"/>
    <n v="6.333333333333333"/>
    <n v="2"/>
    <n v="0.33333333333333331"/>
  </r>
  <r>
    <s v="DA"/>
    <x v="28"/>
    <x v="28"/>
    <x v="0"/>
    <x v="77"/>
    <x v="34"/>
    <x v="2"/>
    <n v="6"/>
    <n v="5"/>
    <n v="7"/>
    <n v="6"/>
    <n v="2"/>
    <n v="0.4"/>
  </r>
  <r>
    <s v="DA"/>
    <x v="28"/>
    <x v="28"/>
    <x v="0"/>
    <x v="78"/>
    <x v="34"/>
    <x v="3"/>
    <n v="11"/>
    <n v="2"/>
    <n v="5"/>
    <n v="6"/>
    <n v="3"/>
    <n v="1.5"/>
  </r>
  <r>
    <s v="DA"/>
    <x v="22"/>
    <x v="22"/>
    <x v="1"/>
    <x v="79"/>
    <x v="63"/>
    <x v="0"/>
    <n v="0"/>
    <n v="4"/>
    <n v="13"/>
    <n v="5.666666666666667"/>
    <n v="9"/>
    <n v="2.25"/>
  </r>
  <r>
    <s v="DA"/>
    <x v="44"/>
    <x v="44"/>
    <x v="0"/>
    <x v="80"/>
    <x v="64"/>
    <x v="2"/>
    <n v="5"/>
    <n v="8"/>
    <n v="4"/>
    <n v="5.666666666666667"/>
    <n v="-4"/>
    <n v="-0.5"/>
  </r>
  <r>
    <s v="DA"/>
    <x v="14"/>
    <x v="14"/>
    <x v="0"/>
    <x v="81"/>
    <x v="65"/>
    <x v="3"/>
    <n v="8"/>
    <n v="7"/>
    <n v="2"/>
    <n v="5.666666666666667"/>
    <n v="-5"/>
    <n v="-0.7142857142857143"/>
  </r>
  <r>
    <s v="DA"/>
    <x v="14"/>
    <x v="14"/>
    <x v="0"/>
    <x v="82"/>
    <x v="66"/>
    <x v="3"/>
    <n v="4"/>
    <n v="5"/>
    <n v="8"/>
    <n v="5.666666666666667"/>
    <n v="3"/>
    <n v="0.6"/>
  </r>
  <r>
    <s v="DA"/>
    <x v="26"/>
    <x v="26"/>
    <x v="0"/>
    <x v="83"/>
    <x v="67"/>
    <x v="1"/>
    <n v="6"/>
    <n v="4"/>
    <n v="7"/>
    <n v="5.666666666666667"/>
    <n v="3"/>
    <n v="0.75"/>
  </r>
  <r>
    <s v="DA"/>
    <x v="23"/>
    <x v="23"/>
    <x v="0"/>
    <x v="84"/>
    <x v="68"/>
    <x v="2"/>
    <n v="10"/>
    <n v="2"/>
    <n v="4"/>
    <n v="5.333333333333333"/>
    <n v="2"/>
    <n v="1"/>
  </r>
  <r>
    <s v="DA"/>
    <x v="27"/>
    <x v="27"/>
    <x v="0"/>
    <x v="85"/>
    <x v="33"/>
    <x v="2"/>
    <n v="4"/>
    <n v="7"/>
    <n v="5"/>
    <n v="5.333333333333333"/>
    <n v="-2"/>
    <n v="-0.2857142857142857"/>
  </r>
  <r>
    <s v="DA"/>
    <x v="45"/>
    <x v="45"/>
    <x v="0"/>
    <x v="86"/>
    <x v="69"/>
    <x v="2"/>
    <n v="4"/>
    <n v="2"/>
    <n v="10"/>
    <n v="5.333333333333333"/>
    <n v="8"/>
    <n v="4"/>
  </r>
  <r>
    <s v="DA"/>
    <x v="34"/>
    <x v="34"/>
    <x v="0"/>
    <x v="87"/>
    <x v="70"/>
    <x v="1"/>
    <n v="2"/>
    <n v="2"/>
    <n v="11"/>
    <n v="5"/>
    <n v="9"/>
    <n v="4.5"/>
  </r>
  <r>
    <s v="DA"/>
    <x v="14"/>
    <x v="14"/>
    <x v="0"/>
    <x v="88"/>
    <x v="51"/>
    <x v="2"/>
    <n v="4"/>
    <n v="3"/>
    <n v="8"/>
    <n v="5"/>
    <n v="5"/>
    <n v="1.6666666666666667"/>
  </r>
  <r>
    <s v="DA"/>
    <x v="26"/>
    <x v="26"/>
    <x v="0"/>
    <x v="89"/>
    <x v="35"/>
    <x v="2"/>
    <n v="8"/>
    <n v="2"/>
    <n v="5"/>
    <n v="5"/>
    <n v="3"/>
    <n v="1.5"/>
  </r>
  <r>
    <s v="DA"/>
    <x v="42"/>
    <x v="42"/>
    <x v="0"/>
    <x v="90"/>
    <x v="60"/>
    <x v="2"/>
    <n v="4"/>
    <n v="8"/>
    <n v="3"/>
    <n v="5"/>
    <n v="-5"/>
    <n v="-0.625"/>
  </r>
  <r>
    <s v="DA"/>
    <x v="38"/>
    <x v="38"/>
    <x v="0"/>
    <x v="91"/>
    <x v="71"/>
    <x v="2"/>
    <n v="4"/>
    <n v="5"/>
    <n v="6"/>
    <n v="5"/>
    <n v="1"/>
    <n v="0.2"/>
  </r>
  <r>
    <s v="DA"/>
    <x v="36"/>
    <x v="36"/>
    <x v="0"/>
    <x v="92"/>
    <x v="72"/>
    <x v="1"/>
    <n v="1"/>
    <n v="11"/>
    <n v="2"/>
    <n v="4.666666666666667"/>
    <n v="-9"/>
    <n v="-0.81818181818181823"/>
  </r>
  <r>
    <s v="DA"/>
    <x v="46"/>
    <x v="46"/>
    <x v="0"/>
    <x v="93"/>
    <x v="73"/>
    <x v="1"/>
    <n v="4"/>
    <n v="5"/>
    <n v="5"/>
    <n v="4.666666666666667"/>
    <n v="0"/>
    <n v="0"/>
  </r>
  <r>
    <s v="DA"/>
    <x v="47"/>
    <x v="47"/>
    <x v="0"/>
    <x v="94"/>
    <x v="74"/>
    <x v="3"/>
    <n v="2"/>
    <n v="3"/>
    <n v="9"/>
    <n v="4.666666666666667"/>
    <n v="6"/>
    <n v="2"/>
  </r>
  <r>
    <s v="DA"/>
    <x v="26"/>
    <x v="26"/>
    <x v="0"/>
    <x v="95"/>
    <x v="67"/>
    <x v="2"/>
    <n v="7"/>
    <n v="3"/>
    <n v="4"/>
    <n v="4.666666666666667"/>
    <n v="1"/>
    <n v="0.33333333333333331"/>
  </r>
  <r>
    <s v="DA"/>
    <x v="34"/>
    <x v="34"/>
    <x v="0"/>
    <x v="96"/>
    <x v="70"/>
    <x v="2"/>
    <n v="0"/>
    <n v="2"/>
    <n v="11"/>
    <n v="4.333333333333333"/>
    <n v="9"/>
    <n v="4.5"/>
  </r>
  <r>
    <s v="DA"/>
    <x v="48"/>
    <x v="48"/>
    <x v="0"/>
    <x v="97"/>
    <x v="75"/>
    <x v="1"/>
    <n v="2"/>
    <n v="8"/>
    <n v="2"/>
    <n v="4"/>
    <n v="-6"/>
    <n v="-0.75"/>
  </r>
  <r>
    <s v="DA"/>
    <x v="49"/>
    <x v="49"/>
    <x v="1"/>
    <x v="98"/>
    <x v="76"/>
    <x v="0"/>
    <n v="0"/>
    <n v="5"/>
    <n v="7"/>
    <n v="4"/>
    <n v="2"/>
    <n v="0.4"/>
  </r>
  <r>
    <s v="DA"/>
    <x v="19"/>
    <x v="19"/>
    <x v="0"/>
    <x v="99"/>
    <x v="77"/>
    <x v="3"/>
    <n v="2"/>
    <n v="8"/>
    <n v="1"/>
    <n v="3.6666666666666665"/>
    <n v="-7"/>
    <n v="-0.875"/>
  </r>
  <r>
    <s v="DA"/>
    <x v="14"/>
    <x v="14"/>
    <x v="0"/>
    <x v="100"/>
    <x v="78"/>
    <x v="4"/>
    <n v="0"/>
    <n v="6"/>
    <n v="5"/>
    <n v="3.6666666666666665"/>
    <n v="-1"/>
    <n v="-0.16666666666666666"/>
  </r>
  <r>
    <s v="DA"/>
    <x v="35"/>
    <x v="35"/>
    <x v="0"/>
    <x v="101"/>
    <x v="46"/>
    <x v="1"/>
    <n v="8"/>
    <n v="1"/>
    <n v="2"/>
    <n v="3.6666666666666665"/>
    <n v="1"/>
    <n v="1"/>
  </r>
  <r>
    <s v="DA"/>
    <x v="48"/>
    <x v="48"/>
    <x v="0"/>
    <x v="102"/>
    <x v="75"/>
    <x v="3"/>
    <n v="5"/>
    <n v="3"/>
    <n v="2"/>
    <n v="3.3333333333333335"/>
    <n v="-1"/>
    <n v="-0.33333333333333331"/>
  </r>
  <r>
    <s v="DA"/>
    <x v="38"/>
    <x v="38"/>
    <x v="0"/>
    <x v="103"/>
    <x v="79"/>
    <x v="2"/>
    <n v="6"/>
    <n v="2"/>
    <n v="2"/>
    <n v="3.3333333333333335"/>
    <n v="0"/>
    <n v="0"/>
  </r>
  <r>
    <s v="DA"/>
    <x v="38"/>
    <x v="38"/>
    <x v="0"/>
    <x v="104"/>
    <x v="80"/>
    <x v="3"/>
    <n v="5"/>
    <n v="2"/>
    <n v="3"/>
    <n v="3.3333333333333335"/>
    <n v="1"/>
    <n v="0.5"/>
  </r>
  <r>
    <s v="DA"/>
    <x v="50"/>
    <x v="50"/>
    <x v="0"/>
    <x v="105"/>
    <x v="81"/>
    <x v="3"/>
    <n v="2"/>
    <n v="2"/>
    <n v="5"/>
    <n v="3"/>
    <n v="3"/>
    <n v="1.5"/>
  </r>
  <r>
    <s v="DA"/>
    <x v="50"/>
    <x v="50"/>
    <x v="0"/>
    <x v="106"/>
    <x v="82"/>
    <x v="3"/>
    <n v="1"/>
    <n v="2"/>
    <n v="6"/>
    <n v="3"/>
    <n v="4"/>
    <n v="2"/>
  </r>
  <r>
    <s v="DA"/>
    <x v="51"/>
    <x v="51"/>
    <x v="0"/>
    <x v="107"/>
    <x v="83"/>
    <x v="1"/>
    <n v="3"/>
    <n v="1"/>
    <n v="5"/>
    <n v="3"/>
    <n v="4"/>
    <n v="4"/>
  </r>
  <r>
    <s v="DA"/>
    <x v="52"/>
    <x v="52"/>
    <x v="0"/>
    <x v="108"/>
    <x v="84"/>
    <x v="3"/>
    <n v="0"/>
    <n v="0"/>
    <n v="9"/>
    <n v="3"/>
    <n v="9"/>
    <s v=" "/>
  </r>
  <r>
    <s v="DA"/>
    <x v="53"/>
    <x v="53"/>
    <x v="0"/>
    <x v="109"/>
    <x v="85"/>
    <x v="1"/>
    <n v="2"/>
    <n v="2"/>
    <n v="5"/>
    <n v="3"/>
    <n v="3"/>
    <n v="1.5"/>
  </r>
  <r>
    <s v="DA"/>
    <x v="54"/>
    <x v="54"/>
    <x v="1"/>
    <x v="110"/>
    <x v="86"/>
    <x v="2"/>
    <n v="2"/>
    <n v="3"/>
    <n v="4"/>
    <n v="3"/>
    <n v="1"/>
    <n v="0.33333333333333331"/>
  </r>
  <r>
    <s v="DA"/>
    <x v="19"/>
    <x v="19"/>
    <x v="0"/>
    <x v="111"/>
    <x v="87"/>
    <x v="1"/>
    <n v="3"/>
    <n v="3"/>
    <n v="2"/>
    <n v="2.6666666666666665"/>
    <n v="-1"/>
    <n v="-0.33333333333333331"/>
  </r>
  <r>
    <s v="DA"/>
    <x v="19"/>
    <x v="19"/>
    <x v="0"/>
    <x v="112"/>
    <x v="88"/>
    <x v="2"/>
    <n v="3"/>
    <n v="1"/>
    <n v="4"/>
    <n v="2.6666666666666665"/>
    <n v="3"/>
    <n v="3"/>
  </r>
  <r>
    <s v="DA"/>
    <x v="14"/>
    <x v="14"/>
    <x v="0"/>
    <x v="113"/>
    <x v="89"/>
    <x v="1"/>
    <n v="5"/>
    <n v="3"/>
    <n v="0"/>
    <n v="2.6666666666666665"/>
    <n v="-3"/>
    <n v="-1"/>
  </r>
  <r>
    <s v="DA"/>
    <x v="14"/>
    <x v="14"/>
    <x v="0"/>
    <x v="114"/>
    <x v="90"/>
    <x v="3"/>
    <n v="5"/>
    <n v="3"/>
    <n v="0"/>
    <n v="2.6666666666666665"/>
    <n v="-3"/>
    <n v="-1"/>
  </r>
  <r>
    <s v="DA"/>
    <x v="23"/>
    <x v="23"/>
    <x v="0"/>
    <x v="115"/>
    <x v="28"/>
    <x v="2"/>
    <n v="3"/>
    <n v="3"/>
    <n v="1"/>
    <n v="2.3333333333333335"/>
    <n v="-2"/>
    <n v="-0.66666666666666663"/>
  </r>
  <r>
    <s v="DA"/>
    <x v="27"/>
    <x v="27"/>
    <x v="0"/>
    <x v="116"/>
    <x v="91"/>
    <x v="1"/>
    <n v="2"/>
    <n v="5"/>
    <n v="0"/>
    <n v="2.3333333333333335"/>
    <n v="-5"/>
    <n v="-1"/>
  </r>
  <r>
    <s v="DA"/>
    <x v="50"/>
    <x v="50"/>
    <x v="0"/>
    <x v="117"/>
    <x v="82"/>
    <x v="1"/>
    <n v="1"/>
    <n v="1"/>
    <n v="5"/>
    <n v="2.3333333333333335"/>
    <n v="4"/>
    <n v="4"/>
  </r>
  <r>
    <s v="DA"/>
    <x v="55"/>
    <x v="55"/>
    <x v="1"/>
    <x v="118"/>
    <x v="92"/>
    <x v="0"/>
    <n v="0"/>
    <n v="2"/>
    <n v="5"/>
    <n v="2.3333333333333335"/>
    <n v="3"/>
    <n v="1.5"/>
  </r>
  <r>
    <s v="DA"/>
    <x v="56"/>
    <x v="56"/>
    <x v="0"/>
    <x v="119"/>
    <x v="93"/>
    <x v="1"/>
    <n v="1"/>
    <n v="5"/>
    <n v="1"/>
    <n v="2.3333333333333335"/>
    <n v="-4"/>
    <n v="-0.8"/>
  </r>
  <r>
    <s v="DA"/>
    <x v="35"/>
    <x v="35"/>
    <x v="0"/>
    <x v="120"/>
    <x v="46"/>
    <x v="2"/>
    <n v="5"/>
    <n v="0"/>
    <n v="2"/>
    <n v="2.3333333333333335"/>
    <n v="2"/>
    <s v=" "/>
  </r>
  <r>
    <s v="DA"/>
    <x v="57"/>
    <x v="57"/>
    <x v="1"/>
    <x v="121"/>
    <x v="94"/>
    <x v="3"/>
    <n v="0"/>
    <n v="2"/>
    <n v="5"/>
    <n v="2.3333333333333335"/>
    <n v="3"/>
    <n v="1.5"/>
  </r>
  <r>
    <s v="DA"/>
    <x v="19"/>
    <x v="19"/>
    <x v="0"/>
    <x v="122"/>
    <x v="95"/>
    <x v="3"/>
    <n v="1"/>
    <n v="3"/>
    <n v="2"/>
    <n v="2"/>
    <n v="-1"/>
    <n v="-0.33333333333333331"/>
  </r>
  <r>
    <s v="DA"/>
    <x v="50"/>
    <x v="50"/>
    <x v="0"/>
    <x v="123"/>
    <x v="82"/>
    <x v="2"/>
    <n v="2"/>
    <n v="0"/>
    <n v="4"/>
    <n v="2"/>
    <n v="4"/>
    <s v=" "/>
  </r>
  <r>
    <s v="DA"/>
    <x v="14"/>
    <x v="14"/>
    <x v="0"/>
    <x v="124"/>
    <x v="96"/>
    <x v="1"/>
    <n v="4"/>
    <n v="1"/>
    <n v="1"/>
    <n v="2"/>
    <n v="0"/>
    <n v="0"/>
  </r>
  <r>
    <s v="DA"/>
    <x v="14"/>
    <x v="14"/>
    <x v="0"/>
    <x v="125"/>
    <x v="89"/>
    <x v="2"/>
    <n v="1"/>
    <n v="4"/>
    <n v="1"/>
    <n v="2"/>
    <n v="-3"/>
    <n v="-0.75"/>
  </r>
  <r>
    <s v="DA"/>
    <x v="14"/>
    <x v="14"/>
    <x v="0"/>
    <x v="126"/>
    <x v="96"/>
    <x v="2"/>
    <n v="2"/>
    <n v="2"/>
    <n v="2"/>
    <n v="2"/>
    <n v="0"/>
    <n v="0"/>
  </r>
  <r>
    <s v="DA"/>
    <x v="14"/>
    <x v="14"/>
    <x v="0"/>
    <x v="127"/>
    <x v="89"/>
    <x v="3"/>
    <n v="0"/>
    <n v="3"/>
    <n v="3"/>
    <n v="2"/>
    <n v="0"/>
    <n v="0"/>
  </r>
  <r>
    <s v="DA"/>
    <x v="58"/>
    <x v="58"/>
    <x v="1"/>
    <x v="128"/>
    <x v="97"/>
    <x v="1"/>
    <n v="1"/>
    <n v="3"/>
    <n v="2"/>
    <n v="2"/>
    <n v="-1"/>
    <n v="-0.33333333333333331"/>
  </r>
  <r>
    <s v="DA"/>
    <x v="59"/>
    <x v="59"/>
    <x v="1"/>
    <x v="129"/>
    <x v="98"/>
    <x v="0"/>
    <n v="1"/>
    <n v="1"/>
    <n v="4"/>
    <n v="2"/>
    <n v="3"/>
    <n v="3"/>
  </r>
  <r>
    <s v="DA"/>
    <x v="60"/>
    <x v="60"/>
    <x v="1"/>
    <x v="130"/>
    <x v="99"/>
    <x v="1"/>
    <n v="3"/>
    <n v="2"/>
    <n v="1"/>
    <n v="2"/>
    <n v="-1"/>
    <n v="-0.5"/>
  </r>
  <r>
    <s v="DA"/>
    <x v="0"/>
    <x v="0"/>
    <x v="0"/>
    <x v="131"/>
    <x v="18"/>
    <x v="3"/>
    <n v="3"/>
    <n v="2"/>
    <n v="0"/>
    <n v="1.6666666666666667"/>
    <n v="-2"/>
    <n v="-1"/>
  </r>
  <r>
    <s v="DA"/>
    <x v="61"/>
    <x v="61"/>
    <x v="0"/>
    <x v="132"/>
    <x v="100"/>
    <x v="3"/>
    <n v="3"/>
    <n v="1"/>
    <n v="1"/>
    <n v="1.6666666666666667"/>
    <n v="0"/>
    <n v="0"/>
  </r>
  <r>
    <s v="DA"/>
    <x v="27"/>
    <x v="27"/>
    <x v="0"/>
    <x v="133"/>
    <x v="91"/>
    <x v="3"/>
    <n v="2"/>
    <n v="2"/>
    <n v="1"/>
    <n v="1.6666666666666667"/>
    <n v="-1"/>
    <n v="-0.5"/>
  </r>
  <r>
    <s v="DA"/>
    <x v="50"/>
    <x v="50"/>
    <x v="0"/>
    <x v="134"/>
    <x v="81"/>
    <x v="1"/>
    <n v="3"/>
    <n v="1"/>
    <n v="1"/>
    <n v="1.6666666666666667"/>
    <n v="0"/>
    <n v="0"/>
  </r>
  <r>
    <s v="DA"/>
    <x v="50"/>
    <x v="50"/>
    <x v="0"/>
    <x v="135"/>
    <x v="81"/>
    <x v="2"/>
    <n v="2"/>
    <n v="1"/>
    <n v="2"/>
    <n v="1.6666666666666667"/>
    <n v="1"/>
    <n v="1"/>
  </r>
  <r>
    <s v="DA"/>
    <x v="62"/>
    <x v="62"/>
    <x v="1"/>
    <x v="136"/>
    <x v="101"/>
    <x v="1"/>
    <n v="2"/>
    <n v="2"/>
    <n v="1"/>
    <n v="1.6666666666666667"/>
    <n v="-1"/>
    <n v="-0.5"/>
  </r>
  <r>
    <s v="DA"/>
    <x v="38"/>
    <x v="38"/>
    <x v="0"/>
    <x v="137"/>
    <x v="102"/>
    <x v="2"/>
    <n v="3"/>
    <n v="1"/>
    <n v="1"/>
    <n v="1.6666666666666667"/>
    <n v="0"/>
    <n v="0"/>
  </r>
  <r>
    <s v="DA"/>
    <x v="63"/>
    <x v="63"/>
    <x v="0"/>
    <x v="138"/>
    <x v="103"/>
    <x v="1"/>
    <n v="2"/>
    <n v="2"/>
    <n v="1"/>
    <n v="1.6666666666666667"/>
    <n v="-1"/>
    <n v="-0.5"/>
  </r>
  <r>
    <s v="DA"/>
    <x v="25"/>
    <x v="25"/>
    <x v="0"/>
    <x v="139"/>
    <x v="30"/>
    <x v="1"/>
    <n v="0"/>
    <n v="0"/>
    <n v="4"/>
    <n v="1.3333333333333333"/>
    <n v="4"/>
    <s v=" "/>
  </r>
  <r>
    <s v="DA"/>
    <x v="64"/>
    <x v="64"/>
    <x v="0"/>
    <x v="140"/>
    <x v="104"/>
    <x v="2"/>
    <n v="4"/>
    <n v="0"/>
    <n v="0"/>
    <n v="1.3333333333333333"/>
    <n v="0"/>
    <s v=" "/>
  </r>
  <r>
    <s v="DA"/>
    <x v="27"/>
    <x v="27"/>
    <x v="0"/>
    <x v="141"/>
    <x v="105"/>
    <x v="1"/>
    <n v="0"/>
    <n v="2"/>
    <n v="2"/>
    <n v="1.3333333333333333"/>
    <n v="0"/>
    <n v="0"/>
  </r>
  <r>
    <s v="DA"/>
    <x v="14"/>
    <x v="14"/>
    <x v="0"/>
    <x v="142"/>
    <x v="106"/>
    <x v="1"/>
    <n v="4"/>
    <n v="0"/>
    <n v="0"/>
    <n v="1.3333333333333333"/>
    <n v="0"/>
    <s v=" "/>
  </r>
  <r>
    <s v="DA"/>
    <x v="65"/>
    <x v="65"/>
    <x v="1"/>
    <x v="143"/>
    <x v="107"/>
    <x v="1"/>
    <n v="2"/>
    <n v="2"/>
    <n v="0"/>
    <n v="1.3333333333333333"/>
    <n v="-2"/>
    <n v="-1"/>
  </r>
  <r>
    <s v="DA"/>
    <x v="56"/>
    <x v="56"/>
    <x v="0"/>
    <x v="144"/>
    <x v="108"/>
    <x v="2"/>
    <n v="2"/>
    <n v="2"/>
    <n v="0"/>
    <n v="1.3333333333333333"/>
    <n v="-2"/>
    <n v="-1"/>
  </r>
  <r>
    <s v="DA"/>
    <x v="12"/>
    <x v="12"/>
    <x v="0"/>
    <x v="145"/>
    <x v="12"/>
    <x v="2"/>
    <n v="1"/>
    <n v="3"/>
    <n v="0"/>
    <n v="1.3333333333333333"/>
    <n v="-3"/>
    <n v="-1"/>
  </r>
  <r>
    <s v="DA"/>
    <x v="57"/>
    <x v="57"/>
    <x v="1"/>
    <x v="146"/>
    <x v="109"/>
    <x v="1"/>
    <n v="0"/>
    <n v="2"/>
    <n v="2"/>
    <n v="1.3333333333333333"/>
    <n v="0"/>
    <n v="0"/>
  </r>
  <r>
    <s v="DA"/>
    <x v="66"/>
    <x v="66"/>
    <x v="0"/>
    <x v="147"/>
    <x v="110"/>
    <x v="2"/>
    <n v="2"/>
    <n v="1"/>
    <n v="0"/>
    <n v="1"/>
    <n v="-1"/>
    <n v="-1"/>
  </r>
  <r>
    <s v="DA"/>
    <x v="19"/>
    <x v="19"/>
    <x v="0"/>
    <x v="148"/>
    <x v="111"/>
    <x v="2"/>
    <n v="2"/>
    <n v="1"/>
    <n v="0"/>
    <n v="1"/>
    <n v="-1"/>
    <n v="-1"/>
  </r>
  <r>
    <s v="DA"/>
    <x v="27"/>
    <x v="27"/>
    <x v="0"/>
    <x v="149"/>
    <x v="112"/>
    <x v="2"/>
    <n v="0"/>
    <n v="1"/>
    <n v="2"/>
    <n v="1"/>
    <n v="1"/>
    <n v="1"/>
  </r>
  <r>
    <s v="DA"/>
    <x v="14"/>
    <x v="14"/>
    <x v="0"/>
    <x v="150"/>
    <x v="106"/>
    <x v="2"/>
    <n v="3"/>
    <n v="0"/>
    <n v="0"/>
    <n v="1"/>
    <n v="0"/>
    <s v=" "/>
  </r>
  <r>
    <s v="DA"/>
    <x v="14"/>
    <x v="14"/>
    <x v="0"/>
    <x v="151"/>
    <x v="113"/>
    <x v="3"/>
    <n v="3"/>
    <n v="0"/>
    <n v="0"/>
    <n v="1"/>
    <n v="0"/>
    <s v=" "/>
  </r>
  <r>
    <s v="DA"/>
    <x v="14"/>
    <x v="14"/>
    <x v="0"/>
    <x v="152"/>
    <x v="114"/>
    <x v="3"/>
    <n v="2"/>
    <n v="0"/>
    <n v="1"/>
    <n v="1"/>
    <n v="1"/>
    <s v=" "/>
  </r>
  <r>
    <s v="DA"/>
    <x v="14"/>
    <x v="14"/>
    <x v="0"/>
    <x v="153"/>
    <x v="115"/>
    <x v="4"/>
    <n v="0"/>
    <n v="2"/>
    <n v="1"/>
    <n v="1"/>
    <n v="-1"/>
    <n v="-0.5"/>
  </r>
  <r>
    <s v="DA"/>
    <x v="67"/>
    <x v="67"/>
    <x v="1"/>
    <x v="154"/>
    <x v="116"/>
    <x v="1"/>
    <n v="1"/>
    <n v="2"/>
    <n v="0"/>
    <n v="1"/>
    <n v="-2"/>
    <n v="-1"/>
  </r>
  <r>
    <s v="DA"/>
    <x v="56"/>
    <x v="56"/>
    <x v="0"/>
    <x v="155"/>
    <x v="93"/>
    <x v="2"/>
    <n v="1"/>
    <n v="1"/>
    <n v="1"/>
    <n v="1"/>
    <n v="0"/>
    <n v="0"/>
  </r>
  <r>
    <s v="DA"/>
    <x v="66"/>
    <x v="66"/>
    <x v="0"/>
    <x v="156"/>
    <x v="110"/>
    <x v="1"/>
    <n v="2"/>
    <n v="0"/>
    <n v="0"/>
    <n v="0.66666666666666663"/>
    <n v="0"/>
    <s v=" "/>
  </r>
  <r>
    <s v="DA"/>
    <x v="66"/>
    <x v="66"/>
    <x v="0"/>
    <x v="157"/>
    <x v="110"/>
    <x v="2"/>
    <n v="2"/>
    <n v="0"/>
    <n v="0"/>
    <n v="0.66666666666666663"/>
    <n v="0"/>
    <s v=" "/>
  </r>
  <r>
    <s v="DA"/>
    <x v="61"/>
    <x v="61"/>
    <x v="0"/>
    <x v="158"/>
    <x v="100"/>
    <x v="2"/>
    <n v="1"/>
    <n v="1"/>
    <n v="0"/>
    <n v="0.66666666666666663"/>
    <n v="-1"/>
    <n v="-1"/>
  </r>
  <r>
    <s v="DA"/>
    <x v="64"/>
    <x v="64"/>
    <x v="0"/>
    <x v="159"/>
    <x v="117"/>
    <x v="2"/>
    <n v="0"/>
    <n v="1"/>
    <n v="1"/>
    <n v="0.66666666666666663"/>
    <n v="0"/>
    <n v="0"/>
  </r>
  <r>
    <s v="DA"/>
    <x v="14"/>
    <x v="14"/>
    <x v="0"/>
    <x v="160"/>
    <x v="118"/>
    <x v="1"/>
    <n v="1"/>
    <n v="0"/>
    <n v="1"/>
    <n v="0.66666666666666663"/>
    <n v="1"/>
    <s v=" "/>
  </r>
  <r>
    <s v="DA"/>
    <x v="14"/>
    <x v="14"/>
    <x v="0"/>
    <x v="161"/>
    <x v="119"/>
    <x v="2"/>
    <n v="0"/>
    <n v="0"/>
    <n v="2"/>
    <n v="0.66666666666666663"/>
    <n v="2"/>
    <s v=" "/>
  </r>
  <r>
    <s v="DA"/>
    <x v="14"/>
    <x v="14"/>
    <x v="0"/>
    <x v="162"/>
    <x v="120"/>
    <x v="3"/>
    <n v="0"/>
    <n v="0"/>
    <n v="2"/>
    <n v="0.66666666666666663"/>
    <n v="2"/>
    <s v=" "/>
  </r>
  <r>
    <s v="DA"/>
    <x v="51"/>
    <x v="51"/>
    <x v="0"/>
    <x v="163"/>
    <x v="83"/>
    <x v="2"/>
    <n v="0"/>
    <n v="0"/>
    <n v="2"/>
    <n v="0.66666666666666663"/>
    <n v="2"/>
    <s v=" "/>
  </r>
  <r>
    <s v="DA"/>
    <x v="55"/>
    <x v="55"/>
    <x v="1"/>
    <x v="164"/>
    <x v="121"/>
    <x v="1"/>
    <n v="0"/>
    <n v="2"/>
    <n v="0"/>
    <n v="0.66666666666666663"/>
    <n v="-2"/>
    <n v="-1"/>
  </r>
  <r>
    <s v="DA"/>
    <x v="68"/>
    <x v="68"/>
    <x v="1"/>
    <x v="165"/>
    <x v="122"/>
    <x v="1"/>
    <n v="2"/>
    <n v="0"/>
    <n v="0"/>
    <n v="0.66666666666666663"/>
    <n v="0"/>
    <s v=" "/>
  </r>
  <r>
    <s v="DA"/>
    <x v="69"/>
    <x v="69"/>
    <x v="1"/>
    <x v="166"/>
    <x v="123"/>
    <x v="1"/>
    <n v="0"/>
    <n v="2"/>
    <n v="0"/>
    <n v="0.66666666666666663"/>
    <n v="-2"/>
    <n v="-1"/>
  </r>
  <r>
    <s v="DA"/>
    <x v="38"/>
    <x v="38"/>
    <x v="0"/>
    <x v="167"/>
    <x v="124"/>
    <x v="2"/>
    <n v="0"/>
    <n v="1"/>
    <n v="1"/>
    <n v="0.66666666666666663"/>
    <n v="0"/>
    <n v="0"/>
  </r>
  <r>
    <s v="DA"/>
    <x v="12"/>
    <x v="12"/>
    <x v="0"/>
    <x v="168"/>
    <x v="12"/>
    <x v="2"/>
    <n v="0"/>
    <n v="2"/>
    <n v="0"/>
    <n v="0.66666666666666663"/>
    <n v="-2"/>
    <n v="-1"/>
  </r>
  <r>
    <s v="DA"/>
    <x v="63"/>
    <x v="63"/>
    <x v="0"/>
    <x v="169"/>
    <x v="103"/>
    <x v="2"/>
    <n v="0"/>
    <n v="1"/>
    <n v="1"/>
    <n v="0.66666666666666663"/>
    <n v="0"/>
    <n v="0"/>
  </r>
  <r>
    <s v="DA"/>
    <x v="0"/>
    <x v="0"/>
    <x v="0"/>
    <x v="170"/>
    <x v="18"/>
    <x v="1"/>
    <n v="0"/>
    <n v="1"/>
    <n v="0"/>
    <n v="0.33333333333333331"/>
    <n v="-1"/>
    <n v="-1"/>
  </r>
  <r>
    <s v="DA"/>
    <x v="25"/>
    <x v="25"/>
    <x v="0"/>
    <x v="171"/>
    <x v="30"/>
    <x v="2"/>
    <n v="0"/>
    <n v="0"/>
    <n v="1"/>
    <n v="0.33333333333333331"/>
    <n v="1"/>
    <s v=" "/>
  </r>
  <r>
    <s v="DA"/>
    <x v="33"/>
    <x v="33"/>
    <x v="0"/>
    <x v="172"/>
    <x v="41"/>
    <x v="2"/>
    <n v="0"/>
    <n v="1"/>
    <n v="0"/>
    <n v="0.33333333333333331"/>
    <n v="-1"/>
    <n v="-1"/>
  </r>
  <r>
    <s v="DA"/>
    <x v="19"/>
    <x v="19"/>
    <x v="0"/>
    <x v="173"/>
    <x v="125"/>
    <x v="3"/>
    <n v="0"/>
    <n v="1"/>
    <n v="0"/>
    <n v="0.33333333333333331"/>
    <n v="-1"/>
    <n v="-1"/>
  </r>
  <r>
    <s v="DA"/>
    <x v="64"/>
    <x v="64"/>
    <x v="0"/>
    <x v="174"/>
    <x v="117"/>
    <x v="2"/>
    <n v="0"/>
    <n v="0"/>
    <n v="1"/>
    <n v="0.33333333333333331"/>
    <n v="1"/>
    <s v=" "/>
  </r>
  <r>
    <s v="DA"/>
    <x v="27"/>
    <x v="27"/>
    <x v="0"/>
    <x v="175"/>
    <x v="91"/>
    <x v="2"/>
    <n v="0"/>
    <n v="0"/>
    <n v="1"/>
    <n v="0.33333333333333331"/>
    <n v="1"/>
    <s v=" "/>
  </r>
  <r>
    <s v="DA"/>
    <x v="27"/>
    <x v="27"/>
    <x v="0"/>
    <x v="176"/>
    <x v="112"/>
    <x v="2"/>
    <n v="1"/>
    <n v="0"/>
    <n v="0"/>
    <n v="0.33333333333333331"/>
    <n v="0"/>
    <s v=" "/>
  </r>
  <r>
    <s v="DA"/>
    <x v="14"/>
    <x v="14"/>
    <x v="0"/>
    <x v="177"/>
    <x v="118"/>
    <x v="2"/>
    <n v="0"/>
    <n v="0"/>
    <n v="1"/>
    <n v="0.33333333333333331"/>
    <n v="1"/>
    <s v=" "/>
  </r>
  <r>
    <s v="DA"/>
    <x v="14"/>
    <x v="14"/>
    <x v="0"/>
    <x v="178"/>
    <x v="126"/>
    <x v="4"/>
    <n v="0"/>
    <n v="0"/>
    <n v="1"/>
    <n v="0.33333333333333331"/>
    <n v="1"/>
    <s v=" "/>
  </r>
  <r>
    <s v="DA"/>
    <x v="14"/>
    <x v="14"/>
    <x v="0"/>
    <x v="179"/>
    <x v="127"/>
    <x v="4"/>
    <n v="0"/>
    <n v="0"/>
    <n v="1"/>
    <n v="0.33333333333333331"/>
    <n v="1"/>
    <s v=" "/>
  </r>
  <r>
    <s v="DA"/>
    <x v="70"/>
    <x v="70"/>
    <x v="0"/>
    <x v="180"/>
    <x v="59"/>
    <x v="1"/>
    <n v="0"/>
    <n v="1"/>
    <n v="0"/>
    <n v="0.33333333333333331"/>
    <n v="-1"/>
    <n v="-1"/>
  </r>
  <r>
    <s v="DA"/>
    <x v="26"/>
    <x v="26"/>
    <x v="0"/>
    <x v="181"/>
    <x v="35"/>
    <x v="2"/>
    <n v="0"/>
    <n v="1"/>
    <n v="0"/>
    <n v="0.33333333333333331"/>
    <n v="-1"/>
    <n v="-1"/>
  </r>
  <r>
    <s v="DA"/>
    <x v="42"/>
    <x v="42"/>
    <x v="0"/>
    <x v="182"/>
    <x v="60"/>
    <x v="1"/>
    <n v="1"/>
    <n v="0"/>
    <n v="0"/>
    <n v="0.33333333333333331"/>
    <n v="0"/>
    <s v=" "/>
  </r>
  <r>
    <s v="DA"/>
    <x v="15"/>
    <x v="15"/>
    <x v="0"/>
    <x v="183"/>
    <x v="128"/>
    <x v="1"/>
    <n v="0"/>
    <n v="1"/>
    <n v="0"/>
    <n v="0.33333333333333331"/>
    <n v="-1"/>
    <n v="-1"/>
  </r>
  <r>
    <s v="DA"/>
    <x v="12"/>
    <x v="12"/>
    <x v="0"/>
    <x v="184"/>
    <x v="129"/>
    <x v="0"/>
    <n v="1"/>
    <n v="0"/>
    <n v="0"/>
    <n v="0.33333333333333331"/>
    <n v="0"/>
    <s v=" "/>
  </r>
  <r>
    <s v="DA"/>
    <x v="12"/>
    <x v="12"/>
    <x v="0"/>
    <x v="185"/>
    <x v="12"/>
    <x v="2"/>
    <n v="0"/>
    <n v="0"/>
    <n v="1"/>
    <n v="0.33333333333333331"/>
    <n v="1"/>
    <s v=" "/>
  </r>
  <r>
    <s v="DA"/>
    <x v="71"/>
    <x v="71"/>
    <x v="0"/>
    <x v="186"/>
    <x v="130"/>
    <x v="2"/>
    <n v="0"/>
    <n v="1"/>
    <n v="0"/>
    <n v="0.33333333333333331"/>
    <n v="-1"/>
    <n v="-1"/>
  </r>
  <r>
    <s v="DA"/>
    <x v="71"/>
    <x v="71"/>
    <x v="0"/>
    <x v="187"/>
    <x v="131"/>
    <x v="3"/>
    <n v="0"/>
    <n v="0"/>
    <n v="1"/>
    <n v="0.33333333333333331"/>
    <n v="1"/>
    <s v=" "/>
  </r>
  <r>
    <s v="DA"/>
    <x v="72"/>
    <x v="72"/>
    <x v="1"/>
    <x v="188"/>
    <x v="132"/>
    <x v="0"/>
    <n v="0"/>
    <n v="0"/>
    <n v="1"/>
    <n v="0.33333333333333331"/>
    <n v="1"/>
    <s v="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8987E0-3E74-44BB-A6C5-83205F3CA23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:D370" firstHeaderRow="0" firstDataRow="1" firstDataCol="1"/>
  <pivotFields count="13">
    <pivotField showAll="0"/>
    <pivotField showAll="0">
      <items count="74">
        <item x="66"/>
        <item x="39"/>
        <item x="22"/>
        <item x="21"/>
        <item x="0"/>
        <item x="25"/>
        <item x="44"/>
        <item x="33"/>
        <item x="34"/>
        <item x="36"/>
        <item x="23"/>
        <item x="61"/>
        <item x="46"/>
        <item x="32"/>
        <item x="5"/>
        <item x="19"/>
        <item x="64"/>
        <item x="27"/>
        <item x="47"/>
        <item x="50"/>
        <item x="14"/>
        <item x="41"/>
        <item x="70"/>
        <item x="51"/>
        <item x="26"/>
        <item x="52"/>
        <item x="55"/>
        <item x="67"/>
        <item x="58"/>
        <item x="65"/>
        <item x="68"/>
        <item x="62"/>
        <item x="69"/>
        <item x="48"/>
        <item x="28"/>
        <item x="37"/>
        <item x="56"/>
        <item x="17"/>
        <item x="42"/>
        <item x="40"/>
        <item x="38"/>
        <item x="15"/>
        <item x="35"/>
        <item x="16"/>
        <item x="12"/>
        <item x="71"/>
        <item x="72"/>
        <item x="20"/>
        <item x="29"/>
        <item x="7"/>
        <item x="59"/>
        <item x="30"/>
        <item x="11"/>
        <item x="4"/>
        <item x="9"/>
        <item x="53"/>
        <item x="63"/>
        <item x="45"/>
        <item x="2"/>
        <item x="54"/>
        <item x="49"/>
        <item x="43"/>
        <item x="57"/>
        <item x="13"/>
        <item x="24"/>
        <item x="18"/>
        <item x="10"/>
        <item x="60"/>
        <item x="3"/>
        <item x="6"/>
        <item x="1"/>
        <item x="8"/>
        <item x="31"/>
        <item t="default"/>
      </items>
    </pivotField>
    <pivotField axis="axisRow" showAll="0">
      <items count="74">
        <item x="21"/>
        <item x="9"/>
        <item x="38"/>
        <item x="32"/>
        <item x="43"/>
        <item x="48"/>
        <item x="67"/>
        <item x="14"/>
        <item x="1"/>
        <item x="22"/>
        <item x="0"/>
        <item x="25"/>
        <item x="68"/>
        <item x="12"/>
        <item x="71"/>
        <item x="37"/>
        <item x="69"/>
        <item x="40"/>
        <item x="27"/>
        <item x="19"/>
        <item x="5"/>
        <item x="47"/>
        <item x="53"/>
        <item x="64"/>
        <item x="41"/>
        <item x="13"/>
        <item x="50"/>
        <item x="29"/>
        <item x="39"/>
        <item x="57"/>
        <item x="46"/>
        <item x="55"/>
        <item x="45"/>
        <item x="28"/>
        <item x="24"/>
        <item x="8"/>
        <item x="63"/>
        <item x="52"/>
        <item x="60"/>
        <item x="36"/>
        <item x="16"/>
        <item x="72"/>
        <item x="31"/>
        <item x="3"/>
        <item x="26"/>
        <item x="51"/>
        <item x="33"/>
        <item x="35"/>
        <item x="11"/>
        <item x="70"/>
        <item x="42"/>
        <item x="56"/>
        <item x="62"/>
        <item x="66"/>
        <item x="30"/>
        <item x="58"/>
        <item x="20"/>
        <item x="59"/>
        <item x="17"/>
        <item x="18"/>
        <item x="4"/>
        <item x="61"/>
        <item x="34"/>
        <item x="15"/>
        <item x="65"/>
        <item x="44"/>
        <item x="49"/>
        <item x="2"/>
        <item x="10"/>
        <item x="7"/>
        <item x="23"/>
        <item x="6"/>
        <item x="54"/>
        <item t="default"/>
      </items>
    </pivotField>
    <pivotField showAll="0">
      <items count="3">
        <item x="1"/>
        <item x="0"/>
        <item t="default"/>
      </items>
    </pivotField>
    <pivotField showAll="0">
      <items count="190">
        <item x="26"/>
        <item x="118"/>
        <item x="138"/>
        <item x="109"/>
        <item x="45"/>
        <item x="8"/>
        <item x="73"/>
        <item x="165"/>
        <item x="164"/>
        <item x="128"/>
        <item x="143"/>
        <item x="3"/>
        <item x="18"/>
        <item x="32"/>
        <item x="75"/>
        <item x="111"/>
        <item x="141"/>
        <item x="76"/>
        <item x="7"/>
        <item x="184"/>
        <item x="41"/>
        <item x="47"/>
        <item x="38"/>
        <item x="13"/>
        <item x="66"/>
        <item x="33"/>
        <item x="44"/>
        <item x="39"/>
        <item x="130"/>
        <item x="34"/>
        <item x="146"/>
        <item x="92"/>
        <item x="57"/>
        <item x="19"/>
        <item x="188"/>
        <item x="50"/>
        <item x="182"/>
        <item x="51"/>
        <item x="119"/>
        <item x="101"/>
        <item x="136"/>
        <item x="116"/>
        <item x="30"/>
        <item x="166"/>
        <item x="129"/>
        <item x="139"/>
        <item x="97"/>
        <item x="21"/>
        <item x="4"/>
        <item x="87"/>
        <item x="2"/>
        <item x="93"/>
        <item x="10"/>
        <item x="98"/>
        <item x="1"/>
        <item x="154"/>
        <item x="156"/>
        <item x="9"/>
        <item x="56"/>
        <item x="67"/>
        <item x="59"/>
        <item x="124"/>
        <item x="113"/>
        <item x="160"/>
        <item x="142"/>
        <item x="0"/>
        <item x="28"/>
        <item x="79"/>
        <item x="170"/>
        <item x="180"/>
        <item x="70"/>
        <item x="83"/>
        <item x="5"/>
        <item x="29"/>
        <item x="134"/>
        <item x="52"/>
        <item x="117"/>
        <item x="183"/>
        <item x="72"/>
        <item x="11"/>
        <item x="17"/>
        <item x="107"/>
        <item x="49"/>
        <item x="169"/>
        <item x="161"/>
        <item x="88"/>
        <item x="126"/>
        <item x="125"/>
        <item x="177"/>
        <item x="150"/>
        <item x="65"/>
        <item x="148"/>
        <item x="145"/>
        <item x="186"/>
        <item x="86"/>
        <item x="16"/>
        <item x="25"/>
        <item x="112"/>
        <item x="176"/>
        <item x="89"/>
        <item x="95"/>
        <item x="149"/>
        <item x="68"/>
        <item x="174"/>
        <item x="135"/>
        <item x="85"/>
        <item x="74"/>
        <item x="115"/>
        <item x="123"/>
        <item x="77"/>
        <item x="6"/>
        <item x="14"/>
        <item x="71"/>
        <item x="90"/>
        <item x="155"/>
        <item x="120"/>
        <item x="175"/>
        <item x="24"/>
        <item x="163"/>
        <item x="171"/>
        <item x="158"/>
        <item x="157"/>
        <item x="121"/>
        <item x="81"/>
        <item x="31"/>
        <item x="82"/>
        <item x="152"/>
        <item x="162"/>
        <item x="127"/>
        <item x="103"/>
        <item x="22"/>
        <item x="131"/>
        <item x="69"/>
        <item x="185"/>
        <item x="168"/>
        <item x="12"/>
        <item x="122"/>
        <item x="144"/>
        <item x="27"/>
        <item x="181"/>
        <item x="40"/>
        <item x="36"/>
        <item x="37"/>
        <item x="140"/>
        <item x="159"/>
        <item x="187"/>
        <item x="105"/>
        <item x="80"/>
        <item x="62"/>
        <item x="55"/>
        <item x="84"/>
        <item x="106"/>
        <item x="78"/>
        <item x="15"/>
        <item x="42"/>
        <item x="114"/>
        <item x="61"/>
        <item x="99"/>
        <item x="43"/>
        <item x="172"/>
        <item x="46"/>
        <item x="137"/>
        <item x="60"/>
        <item x="91"/>
        <item x="104"/>
        <item x="63"/>
        <item x="94"/>
        <item x="64"/>
        <item x="53"/>
        <item x="167"/>
        <item x="133"/>
        <item x="173"/>
        <item x="20"/>
        <item x="35"/>
        <item x="132"/>
        <item x="102"/>
        <item x="23"/>
        <item x="108"/>
        <item x="96"/>
        <item x="151"/>
        <item x="58"/>
        <item x="54"/>
        <item x="110"/>
        <item x="147"/>
        <item x="100"/>
        <item x="153"/>
        <item x="178"/>
        <item x="179"/>
        <item x="48"/>
        <item t="default"/>
      </items>
    </pivotField>
    <pivotField axis="axisRow" showAll="0">
      <items count="134">
        <item x="24"/>
        <item x="9"/>
        <item x="61"/>
        <item x="92"/>
        <item x="122"/>
        <item x="121"/>
        <item x="107"/>
        <item x="94"/>
        <item x="119"/>
        <item x="106"/>
        <item x="51"/>
        <item x="56"/>
        <item x="48"/>
        <item x="57"/>
        <item x="89"/>
        <item x="96"/>
        <item x="114"/>
        <item x="65"/>
        <item x="66"/>
        <item x="90"/>
        <item x="120"/>
        <item x="118"/>
        <item x="113"/>
        <item x="15"/>
        <item x="58"/>
        <item x="126"/>
        <item x="127"/>
        <item x="26"/>
        <item x="63"/>
        <item x="0"/>
        <item x="18"/>
        <item x="79"/>
        <item x="111"/>
        <item x="12"/>
        <item x="87"/>
        <item x="105"/>
        <item x="62"/>
        <item x="108"/>
        <item x="35"/>
        <item x="31"/>
        <item x="67"/>
        <item x="25"/>
        <item x="7"/>
        <item x="59"/>
        <item x="5"/>
        <item x="85"/>
        <item x="69"/>
        <item x="117"/>
        <item x="104"/>
        <item x="27"/>
        <item x="129"/>
        <item x="131"/>
        <item x="130"/>
        <item x="13"/>
        <item x="81"/>
        <item x="42"/>
        <item x="36"/>
        <item x="33"/>
        <item x="64"/>
        <item x="54"/>
        <item x="82"/>
        <item x="68"/>
        <item x="45"/>
        <item x="39"/>
        <item x="28"/>
        <item x="73"/>
        <item x="78"/>
        <item x="99"/>
        <item x="34"/>
        <item x="29"/>
        <item x="37"/>
        <item x="53"/>
        <item x="109"/>
        <item x="72"/>
        <item x="49"/>
        <item x="19"/>
        <item x="55"/>
        <item x="40"/>
        <item x="132"/>
        <item x="38"/>
        <item x="8"/>
        <item x="3"/>
        <item x="1"/>
        <item x="2"/>
        <item x="128"/>
        <item x="44"/>
        <item x="74"/>
        <item x="52"/>
        <item x="41"/>
        <item x="46"/>
        <item x="11"/>
        <item x="60"/>
        <item x="80"/>
        <item x="93"/>
        <item x="71"/>
        <item x="102"/>
        <item x="124"/>
        <item x="101"/>
        <item x="91"/>
        <item x="95"/>
        <item x="112"/>
        <item x="97"/>
        <item x="23"/>
        <item x="98"/>
        <item x="20"/>
        <item x="123"/>
        <item x="21"/>
        <item x="103"/>
        <item x="83"/>
        <item x="75"/>
        <item x="32"/>
        <item x="77"/>
        <item x="125"/>
        <item x="22"/>
        <item x="30"/>
        <item x="4"/>
        <item x="100"/>
        <item x="84"/>
        <item x="70"/>
        <item x="43"/>
        <item x="17"/>
        <item x="115"/>
        <item x="76"/>
        <item x="10"/>
        <item x="116"/>
        <item x="88"/>
        <item x="16"/>
        <item x="6"/>
        <item x="14"/>
        <item x="50"/>
        <item x="47"/>
        <item x="110"/>
        <item x="86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numFmtId="1" showAll="0"/>
    <pivotField showAll="0"/>
    <pivotField showAll="0"/>
  </pivotFields>
  <rowFields count="3">
    <field x="2"/>
    <field x="6"/>
    <field x="5"/>
  </rowFields>
  <rowItems count="369">
    <i>
      <x/>
    </i>
    <i r="1">
      <x v="1"/>
    </i>
    <i r="2">
      <x/>
    </i>
    <i r="1">
      <x v="2"/>
    </i>
    <i r="2">
      <x/>
    </i>
    <i>
      <x v="1"/>
    </i>
    <i r="1">
      <x/>
    </i>
    <i r="2">
      <x v="1"/>
    </i>
    <i r="1">
      <x v="1"/>
    </i>
    <i r="2">
      <x v="77"/>
    </i>
    <i>
      <x v="2"/>
    </i>
    <i r="1">
      <x v="2"/>
    </i>
    <i r="2">
      <x v="31"/>
    </i>
    <i r="2">
      <x v="71"/>
    </i>
    <i r="2">
      <x v="94"/>
    </i>
    <i r="2">
      <x v="95"/>
    </i>
    <i r="2">
      <x v="96"/>
    </i>
    <i r="1">
      <x v="3"/>
    </i>
    <i r="2">
      <x v="92"/>
    </i>
    <i>
      <x v="3"/>
    </i>
    <i r="1">
      <x v="1"/>
    </i>
    <i r="2">
      <x v="63"/>
    </i>
    <i>
      <x v="4"/>
    </i>
    <i r="1">
      <x/>
    </i>
    <i r="2">
      <x v="2"/>
    </i>
    <i>
      <x v="5"/>
    </i>
    <i r="1">
      <x v="1"/>
    </i>
    <i r="2">
      <x v="109"/>
    </i>
    <i r="1">
      <x v="3"/>
    </i>
    <i r="2">
      <x v="109"/>
    </i>
    <i>
      <x v="6"/>
    </i>
    <i r="1">
      <x v="1"/>
    </i>
    <i r="2">
      <x v="124"/>
    </i>
    <i>
      <x v="7"/>
    </i>
    <i r="1">
      <x v="1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21"/>
    </i>
    <i r="1">
      <x v="2"/>
    </i>
    <i r="2">
      <x v="8"/>
    </i>
    <i r="2">
      <x v="9"/>
    </i>
    <i r="2">
      <x v="10"/>
    </i>
    <i r="2">
      <x v="11"/>
    </i>
    <i r="2">
      <x v="14"/>
    </i>
    <i r="2">
      <x v="15"/>
    </i>
    <i r="2">
      <x v="21"/>
    </i>
    <i r="2">
      <x v="24"/>
    </i>
    <i r="1">
      <x v="3"/>
    </i>
    <i r="2">
      <x v="14"/>
    </i>
    <i r="2">
      <x v="16"/>
    </i>
    <i r="2">
      <x v="17"/>
    </i>
    <i r="2">
      <x v="18"/>
    </i>
    <i r="2">
      <x v="19"/>
    </i>
    <i r="2">
      <x v="20"/>
    </i>
    <i r="2">
      <x v="22"/>
    </i>
    <i r="2">
      <x v="23"/>
    </i>
    <i r="1">
      <x v="4"/>
    </i>
    <i r="2">
      <x v="25"/>
    </i>
    <i r="2">
      <x v="26"/>
    </i>
    <i r="2">
      <x v="66"/>
    </i>
    <i r="2">
      <x v="121"/>
    </i>
    <i>
      <x v="8"/>
    </i>
    <i r="1">
      <x v="1"/>
    </i>
    <i r="2">
      <x v="82"/>
    </i>
    <i>
      <x v="9"/>
    </i>
    <i r="1">
      <x/>
    </i>
    <i r="2">
      <x v="28"/>
    </i>
    <i r="1">
      <x v="1"/>
    </i>
    <i r="2">
      <x v="27"/>
    </i>
    <i>
      <x v="10"/>
    </i>
    <i r="1">
      <x/>
    </i>
    <i r="2">
      <x v="29"/>
    </i>
    <i r="1">
      <x v="1"/>
    </i>
    <i r="2">
      <x v="30"/>
    </i>
    <i r="1">
      <x v="3"/>
    </i>
    <i r="2">
      <x v="30"/>
    </i>
    <i>
      <x v="11"/>
    </i>
    <i r="1">
      <x v="1"/>
    </i>
    <i r="2">
      <x v="85"/>
    </i>
    <i r="2">
      <x v="114"/>
    </i>
    <i r="1">
      <x v="2"/>
    </i>
    <i r="2">
      <x v="85"/>
    </i>
    <i r="2">
      <x v="114"/>
    </i>
    <i r="1">
      <x v="3"/>
    </i>
    <i r="2">
      <x v="114"/>
    </i>
    <i>
      <x v="12"/>
    </i>
    <i r="1">
      <x v="1"/>
    </i>
    <i r="2">
      <x v="4"/>
    </i>
    <i>
      <x v="13"/>
    </i>
    <i r="1">
      <x/>
    </i>
    <i r="2">
      <x v="49"/>
    </i>
    <i r="2">
      <x v="50"/>
    </i>
    <i r="1">
      <x v="1"/>
    </i>
    <i r="2">
      <x v="33"/>
    </i>
    <i r="1">
      <x v="2"/>
    </i>
    <i r="2">
      <x v="33"/>
    </i>
    <i>
      <x v="14"/>
    </i>
    <i r="1">
      <x v="2"/>
    </i>
    <i r="2">
      <x v="52"/>
    </i>
    <i r="1">
      <x v="3"/>
    </i>
    <i r="2">
      <x v="51"/>
    </i>
    <i>
      <x v="15"/>
    </i>
    <i r="1">
      <x v="2"/>
    </i>
    <i r="2">
      <x v="87"/>
    </i>
    <i r="1">
      <x v="3"/>
    </i>
    <i r="2">
      <x v="87"/>
    </i>
    <i>
      <x v="16"/>
    </i>
    <i r="1">
      <x v="1"/>
    </i>
    <i r="2">
      <x v="105"/>
    </i>
    <i>
      <x v="17"/>
    </i>
    <i r="1">
      <x v="2"/>
    </i>
    <i r="2">
      <x v="76"/>
    </i>
    <i>
      <x v="18"/>
    </i>
    <i r="1">
      <x v="1"/>
    </i>
    <i r="2">
      <x v="35"/>
    </i>
    <i r="2">
      <x v="57"/>
    </i>
    <i r="2">
      <x v="98"/>
    </i>
    <i r="1">
      <x v="2"/>
    </i>
    <i r="2">
      <x v="57"/>
    </i>
    <i r="2">
      <x v="98"/>
    </i>
    <i r="2">
      <x v="100"/>
    </i>
    <i r="1">
      <x v="3"/>
    </i>
    <i r="2">
      <x v="57"/>
    </i>
    <i r="2">
      <x v="98"/>
    </i>
    <i>
      <x v="19"/>
    </i>
    <i r="1">
      <x v="1"/>
    </i>
    <i r="2">
      <x v="34"/>
    </i>
    <i r="2">
      <x v="36"/>
    </i>
    <i r="1">
      <x v="2"/>
    </i>
    <i r="2">
      <x v="32"/>
    </i>
    <i r="2">
      <x v="125"/>
    </i>
    <i r="1">
      <x v="3"/>
    </i>
    <i r="2">
      <x v="99"/>
    </i>
    <i r="2">
      <x v="110"/>
    </i>
    <i r="2">
      <x v="111"/>
    </i>
    <i r="2">
      <x v="112"/>
    </i>
    <i r="2">
      <x v="113"/>
    </i>
    <i r="2">
      <x v="129"/>
    </i>
    <i r="2">
      <x v="130"/>
    </i>
    <i>
      <x v="20"/>
    </i>
    <i r="1">
      <x/>
    </i>
    <i r="2">
      <x v="44"/>
    </i>
    <i>
      <x v="21"/>
    </i>
    <i r="1">
      <x v="3"/>
    </i>
    <i r="2">
      <x v="86"/>
    </i>
    <i>
      <x v="22"/>
    </i>
    <i r="1">
      <x v="1"/>
    </i>
    <i r="2">
      <x v="45"/>
    </i>
    <i>
      <x v="23"/>
    </i>
    <i r="1">
      <x v="2"/>
    </i>
    <i r="2">
      <x v="47"/>
    </i>
    <i r="2">
      <x v="48"/>
    </i>
    <i>
      <x v="24"/>
    </i>
    <i r="1">
      <x v="3"/>
    </i>
    <i r="2">
      <x v="43"/>
    </i>
    <i>
      <x v="25"/>
    </i>
    <i r="1">
      <x/>
    </i>
    <i r="2">
      <x v="53"/>
    </i>
    <i>
      <x v="26"/>
    </i>
    <i r="1">
      <x v="1"/>
    </i>
    <i r="2">
      <x v="54"/>
    </i>
    <i r="2">
      <x v="60"/>
    </i>
    <i r="1">
      <x v="2"/>
    </i>
    <i r="2">
      <x v="54"/>
    </i>
    <i r="2">
      <x v="60"/>
    </i>
    <i r="1">
      <x v="3"/>
    </i>
    <i r="2">
      <x v="54"/>
    </i>
    <i r="2">
      <x v="60"/>
    </i>
    <i>
      <x v="27"/>
    </i>
    <i r="1">
      <x/>
    </i>
    <i r="2">
      <x v="56"/>
    </i>
    <i r="1">
      <x v="1"/>
    </i>
    <i r="2">
      <x v="55"/>
    </i>
    <i>
      <x v="28"/>
    </i>
    <i r="1">
      <x v="1"/>
    </i>
    <i r="2">
      <x v="59"/>
    </i>
    <i r="1">
      <x v="2"/>
    </i>
    <i r="2">
      <x v="59"/>
    </i>
    <i r="1">
      <x v="3"/>
    </i>
    <i r="2">
      <x v="59"/>
    </i>
    <i>
      <x v="29"/>
    </i>
    <i r="1">
      <x v="1"/>
    </i>
    <i r="2">
      <x v="72"/>
    </i>
    <i r="1">
      <x v="3"/>
    </i>
    <i r="2">
      <x v="7"/>
    </i>
    <i>
      <x v="30"/>
    </i>
    <i r="1">
      <x v="1"/>
    </i>
    <i r="2">
      <x v="65"/>
    </i>
    <i>
      <x v="31"/>
    </i>
    <i r="1">
      <x/>
    </i>
    <i r="2">
      <x v="3"/>
    </i>
    <i r="1">
      <x v="1"/>
    </i>
    <i r="2">
      <x v="5"/>
    </i>
    <i>
      <x v="32"/>
    </i>
    <i r="1">
      <x v="2"/>
    </i>
    <i r="2">
      <x v="46"/>
    </i>
    <i>
      <x v="33"/>
    </i>
    <i r="1">
      <x v="1"/>
    </i>
    <i r="2">
      <x v="68"/>
    </i>
    <i r="1">
      <x v="2"/>
    </i>
    <i r="2">
      <x v="68"/>
    </i>
    <i r="1">
      <x v="3"/>
    </i>
    <i r="2">
      <x v="68"/>
    </i>
    <i>
      <x v="34"/>
    </i>
    <i r="1">
      <x/>
    </i>
    <i r="2">
      <x v="69"/>
    </i>
    <i>
      <x v="35"/>
    </i>
    <i r="1">
      <x v="1"/>
    </i>
    <i r="2">
      <x v="80"/>
    </i>
    <i>
      <x v="36"/>
    </i>
    <i r="1">
      <x v="1"/>
    </i>
    <i r="2">
      <x v="107"/>
    </i>
    <i r="1">
      <x v="2"/>
    </i>
    <i r="2">
      <x v="107"/>
    </i>
    <i>
      <x v="37"/>
    </i>
    <i r="1">
      <x v="3"/>
    </i>
    <i r="2">
      <x v="117"/>
    </i>
    <i>
      <x v="38"/>
    </i>
    <i r="1">
      <x v="1"/>
    </i>
    <i r="2">
      <x v="67"/>
    </i>
    <i>
      <x v="39"/>
    </i>
    <i r="1">
      <x/>
    </i>
    <i r="2">
      <x v="74"/>
    </i>
    <i r="1">
      <x v="1"/>
    </i>
    <i r="2">
      <x v="73"/>
    </i>
    <i>
      <x v="40"/>
    </i>
    <i r="1">
      <x/>
    </i>
    <i r="2">
      <x v="75"/>
    </i>
    <i>
      <x v="41"/>
    </i>
    <i r="1">
      <x/>
    </i>
    <i r="2">
      <x v="78"/>
    </i>
    <i>
      <x v="42"/>
    </i>
    <i r="1">
      <x v="3"/>
    </i>
    <i r="2">
      <x v="79"/>
    </i>
    <i>
      <x v="43"/>
    </i>
    <i r="1">
      <x v="1"/>
    </i>
    <i r="2">
      <x v="81"/>
    </i>
    <i>
      <x v="44"/>
    </i>
    <i r="1">
      <x v="1"/>
    </i>
    <i r="2">
      <x v="38"/>
    </i>
    <i r="2">
      <x v="40"/>
    </i>
    <i r="1">
      <x v="2"/>
    </i>
    <i r="2">
      <x v="38"/>
    </i>
    <i r="2">
      <x v="40"/>
    </i>
    <i r="1">
      <x v="3"/>
    </i>
    <i r="2">
      <x v="38"/>
    </i>
    <i r="2">
      <x v="39"/>
    </i>
    <i>
      <x v="45"/>
    </i>
    <i r="1">
      <x v="1"/>
    </i>
    <i r="2">
      <x v="108"/>
    </i>
    <i r="1">
      <x v="2"/>
    </i>
    <i r="2">
      <x v="108"/>
    </i>
    <i>
      <x v="46"/>
    </i>
    <i r="1">
      <x v="1"/>
    </i>
    <i r="2">
      <x v="88"/>
    </i>
    <i r="1">
      <x v="2"/>
    </i>
    <i r="2">
      <x v="88"/>
    </i>
    <i>
      <x v="47"/>
    </i>
    <i r="1">
      <x v="1"/>
    </i>
    <i r="2">
      <x v="89"/>
    </i>
    <i r="1">
      <x v="2"/>
    </i>
    <i r="2">
      <x v="89"/>
    </i>
    <i>
      <x v="48"/>
    </i>
    <i r="1">
      <x/>
    </i>
    <i r="2">
      <x v="90"/>
    </i>
    <i>
      <x v="49"/>
    </i>
    <i r="1">
      <x v="1"/>
    </i>
    <i r="2">
      <x v="43"/>
    </i>
    <i>
      <x v="50"/>
    </i>
    <i r="1">
      <x v="1"/>
    </i>
    <i r="2">
      <x v="91"/>
    </i>
    <i r="1">
      <x v="2"/>
    </i>
    <i r="2">
      <x v="91"/>
    </i>
    <i>
      <x v="51"/>
    </i>
    <i r="1">
      <x v="1"/>
    </i>
    <i r="2">
      <x v="93"/>
    </i>
    <i r="1">
      <x v="2"/>
    </i>
    <i r="2">
      <x v="37"/>
    </i>
    <i r="2">
      <x v="93"/>
    </i>
    <i>
      <x v="52"/>
    </i>
    <i r="1">
      <x v="1"/>
    </i>
    <i r="2">
      <x v="97"/>
    </i>
    <i>
      <x v="53"/>
    </i>
    <i r="1">
      <x v="1"/>
    </i>
    <i r="2">
      <x v="131"/>
    </i>
    <i r="1">
      <x v="2"/>
    </i>
    <i r="2">
      <x v="131"/>
    </i>
    <i>
      <x v="54"/>
    </i>
    <i r="1">
      <x v="3"/>
    </i>
    <i r="2">
      <x v="70"/>
    </i>
    <i>
      <x v="55"/>
    </i>
    <i r="1">
      <x v="1"/>
    </i>
    <i r="2">
      <x v="101"/>
    </i>
    <i>
      <x v="56"/>
    </i>
    <i r="1">
      <x v="1"/>
    </i>
    <i r="2">
      <x v="102"/>
    </i>
    <i r="1">
      <x v="2"/>
    </i>
    <i r="2">
      <x v="102"/>
    </i>
    <i>
      <x v="57"/>
    </i>
    <i r="1">
      <x/>
    </i>
    <i r="2">
      <x v="103"/>
    </i>
    <i>
      <x v="58"/>
    </i>
    <i r="1">
      <x v="3"/>
    </i>
    <i r="2">
      <x v="104"/>
    </i>
    <i>
      <x v="59"/>
    </i>
    <i r="1">
      <x/>
    </i>
    <i r="2">
      <x v="106"/>
    </i>
    <i>
      <x v="60"/>
    </i>
    <i r="1">
      <x/>
    </i>
    <i r="2">
      <x v="115"/>
    </i>
    <i>
      <x v="61"/>
    </i>
    <i r="1">
      <x v="2"/>
    </i>
    <i r="2">
      <x v="116"/>
    </i>
    <i r="1">
      <x v="3"/>
    </i>
    <i r="2">
      <x v="116"/>
    </i>
    <i>
      <x v="62"/>
    </i>
    <i r="1">
      <x v="1"/>
    </i>
    <i r="2">
      <x v="118"/>
    </i>
    <i r="1">
      <x v="2"/>
    </i>
    <i r="2">
      <x v="118"/>
    </i>
    <i r="1">
      <x v="4"/>
    </i>
    <i r="2">
      <x v="119"/>
    </i>
    <i>
      <x v="63"/>
    </i>
    <i r="1">
      <x v="1"/>
    </i>
    <i r="2">
      <x v="84"/>
    </i>
    <i r="2">
      <x v="120"/>
    </i>
    <i>
      <x v="64"/>
    </i>
    <i r="1">
      <x v="1"/>
    </i>
    <i r="2">
      <x v="6"/>
    </i>
    <i>
      <x v="65"/>
    </i>
    <i r="1">
      <x v="2"/>
    </i>
    <i r="2">
      <x v="58"/>
    </i>
    <i>
      <x v="66"/>
    </i>
    <i r="1">
      <x/>
    </i>
    <i r="2">
      <x v="122"/>
    </i>
    <i>
      <x v="67"/>
    </i>
    <i r="1">
      <x v="1"/>
    </i>
    <i r="2">
      <x v="83"/>
    </i>
    <i>
      <x v="68"/>
    </i>
    <i r="1">
      <x/>
    </i>
    <i r="2">
      <x v="123"/>
    </i>
    <i>
      <x v="69"/>
    </i>
    <i r="1">
      <x/>
    </i>
    <i r="2">
      <x v="42"/>
    </i>
    <i r="1">
      <x v="1"/>
    </i>
    <i r="2">
      <x v="41"/>
    </i>
    <i r="1">
      <x v="3"/>
    </i>
    <i r="2">
      <x v="41"/>
    </i>
    <i>
      <x v="70"/>
    </i>
    <i r="1">
      <x/>
    </i>
    <i r="2">
      <x v="62"/>
    </i>
    <i r="1">
      <x v="1"/>
    </i>
    <i r="2">
      <x v="64"/>
    </i>
    <i r="1">
      <x v="2"/>
    </i>
    <i r="2">
      <x v="61"/>
    </i>
    <i r="2">
      <x v="64"/>
    </i>
    <i>
      <x v="71"/>
    </i>
    <i r="1">
      <x v="2"/>
    </i>
    <i r="2">
      <x v="126"/>
    </i>
    <i r="2">
      <x v="127"/>
    </i>
    <i r="2">
      <x v="128"/>
    </i>
    <i>
      <x v="72"/>
    </i>
    <i r="1">
      <x v="2"/>
    </i>
    <i r="2">
      <x v="13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19-20" fld="7" baseField="0" baseItem="0"/>
    <dataField name="Sum of 2020-21" fld="8" baseField="0" baseItem="0"/>
    <dataField name="Sum of 2021-22" fld="9" baseField="0" baseItem="0"/>
  </dataField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2B98A3-9032-4FD8-A18D-7E3F863504C2}" name="Table1" displayName="Table1" ref="A6:M196" totalsRowCount="1">
  <autoFilter ref="A6:M195" xr:uid="{AAA79E1F-0EDD-45CE-A2D8-A67FCBD0A6DE}"/>
  <sortState ref="A7:M195">
    <sortCondition descending="1" ref="K6:K195"/>
  </sortState>
  <tableColumns count="13">
    <tableColumn id="1" xr3:uid="{D58B6819-2288-4EE2-8D53-9EB662A902A4}" name="College" totalsRowLabel="Total Awards"/>
    <tableColumn id="2" xr3:uid="{4383AA55-7928-4C30-85C6-0AA685CA13B5}" name="TOP Code " dataDxfId="17"/>
    <tableColumn id="3" xr3:uid="{FF03AD67-241C-45B7-85B0-C9CA776CC5BA}" name="TOP Title"/>
    <tableColumn id="4" xr3:uid="{90F6DB9E-AD07-4AC7-9F57-03446843EC6B}" name="Vocational Status"/>
    <tableColumn id="5" xr3:uid="{6BF484CF-C97E-4D42-84F4-FFB81CF83A73}" name="Program Banner Code"/>
    <tableColumn id="6" xr3:uid="{D803183A-6F53-4D91-B35D-E9D37256B475}" name="Program Banner Title"/>
    <tableColumn id="7" xr3:uid="{9B657378-EF2F-4FBB-A3EA-5CF9B483E5F1}" name="Award Type"/>
    <tableColumn id="8" xr3:uid="{93B80814-20B4-416D-8C7A-515D691F791A}" name="2019-20" totalsRowFunction="sum" totalsRowDxfId="3" totalsRowCellStyle="Comma"/>
    <tableColumn id="9" xr3:uid="{C3F3D2B6-D2DE-4F72-B505-5A673D40A557}" name="2020-21" totalsRowFunction="sum" totalsRowDxfId="2" totalsRowCellStyle="Comma"/>
    <tableColumn id="10" xr3:uid="{4B8EC318-7B17-47BD-B216-F07CD3F95A62}" name="2021-22" totalsRowFunction="sum" totalsRowDxfId="1" totalsRowCellStyle="Comma"/>
    <tableColumn id="11" xr3:uid="{CF1B98CC-5631-42E0-A872-971B4CF5EE19}" name="3-Year Average" dataDxfId="16">
      <calculatedColumnFormula>AVERAGE(H7:J7)</calculatedColumnFormula>
    </tableColumn>
    <tableColumn id="12" xr3:uid="{354DA142-0A1A-4BEF-806D-3C811B9F2349}" name="Last 2-Year Change">
      <calculatedColumnFormula>J7-I7</calculatedColumnFormula>
    </tableColumn>
    <tableColumn id="13" xr3:uid="{AE9B63A8-0888-4E74-8617-D8A3886DC3BC}" name="Last 2-Year Percent Change" dataDxfId="15" totalsRowDxfId="0" dataCellStyle="Percent">
      <calculatedColumnFormula>IF(I7 &gt; 0,L7/I7," ")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107BDC-7370-4B30-8C6C-64FAFF5FDCC1}" name="Table2" displayName="Table2" ref="A6:K177" totalsRowCount="1">
  <autoFilter ref="A6:K176" xr:uid="{EBDB1075-30B0-45A4-B699-6FDACD4D5E8C}"/>
  <sortState ref="A7:K176">
    <sortCondition descending="1" ref="I6:I176"/>
  </sortState>
  <tableColumns count="11">
    <tableColumn id="1" xr3:uid="{E55DE495-A370-46CB-A92C-C877D441B36D}" name="AWARD TYPE" totalsRowLabel="Total Awards"/>
    <tableColumn id="2" xr3:uid="{46195384-A348-44A5-95DA-AEFD6838EFCF}" name="TOP CODE" dataDxfId="14"/>
    <tableColumn id="3" xr3:uid="{07365B8B-40EA-4C3C-8A1F-DE0FC742CAED}" name="TOP TITLE"/>
    <tableColumn id="4" xr3:uid="{816BF24E-C93C-4ED2-B642-1CD5E817A63C}" name="TOP VOCATIONAL STATUS"/>
    <tableColumn id="5" xr3:uid="{DECB2013-EDA1-47DA-9207-C27A04575529}" name="PROGRAM_TITLE"/>
    <tableColumn id="6" xr3:uid="{D8457428-A490-42BD-B7DC-632256F702B0}" name="2019-20" totalsRowFunction="sum" dataDxfId="12" totalsRowDxfId="13" dataCellStyle="Comma"/>
    <tableColumn id="7" xr3:uid="{1A1877D9-59CB-4048-91ED-0EE62D09EB04}" name="2020-21" totalsRowFunction="sum" dataDxfId="10" totalsRowDxfId="11" dataCellStyle="Comma"/>
    <tableColumn id="8" xr3:uid="{37F77187-2F06-4F26-8FA8-9FC8B46C30E4}" name="2021-22" totalsRowFunction="sum" dataDxfId="8" totalsRowDxfId="9" dataCellStyle="Comma"/>
    <tableColumn id="9" xr3:uid="{401EAB28-5116-4E0E-B75F-AF2BFCCA51E5}" name="3-Year Average" dataDxfId="6" totalsRowDxfId="7" dataCellStyle="Comma">
      <calculatedColumnFormula>AVERAGE(Table2[[#This Row],[2019-20]:[2021-22]])</calculatedColumnFormula>
    </tableColumn>
    <tableColumn id="10" xr3:uid="{574676D8-9125-4808-B1B4-DFBD582B5CEE}" name="Change - Last 2 years " dataDxfId="4" totalsRowDxfId="5" dataCellStyle="Comma">
      <calculatedColumnFormula>Table2[[#This Row],[2021-22]]-Table2[[#This Row],[2020-21]]</calculatedColumnFormula>
    </tableColumn>
    <tableColumn id="11" xr3:uid="{9BCBAC7B-2A39-4269-B355-12E3657DE9F9}" name="Percent Change - Last 2 Years" dataCellStyle="Percent">
      <calculatedColumnFormula>IF(Table2[[#This Row],[2020-21]] &lt;1," ",Table2[[#This Row],[Change - Last 2 years ]]/Table2[[#This Row],[2020-21]])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F93A8-A5B8-4892-BC41-B7353B5EA0C8}">
  <dimension ref="A2:M196"/>
  <sheetViews>
    <sheetView workbookViewId="0">
      <selection activeCell="L6" sqref="L6"/>
    </sheetView>
  </sheetViews>
  <sheetFormatPr defaultRowHeight="14.5" x14ac:dyDescent="0.35"/>
  <cols>
    <col min="1" max="1" width="9.26953125" customWidth="1"/>
    <col min="2" max="2" width="11.453125" customWidth="1"/>
    <col min="3" max="3" width="19" customWidth="1"/>
    <col min="4" max="4" width="17.453125" customWidth="1"/>
    <col min="5" max="5" width="21.1796875" customWidth="1"/>
    <col min="6" max="6" width="34" customWidth="1"/>
    <col min="7" max="7" width="26" customWidth="1"/>
    <col min="8" max="10" width="9.26953125" customWidth="1"/>
    <col min="11" max="11" width="15.7265625" customWidth="1"/>
    <col min="12" max="13" width="13.08984375" customWidth="1"/>
  </cols>
  <sheetData>
    <row r="2" spans="1:13" x14ac:dyDescent="0.35">
      <c r="A2" s="15" t="s">
        <v>485</v>
      </c>
      <c r="B2" s="15"/>
      <c r="C2" s="15"/>
      <c r="D2" s="15"/>
    </row>
    <row r="3" spans="1:13" x14ac:dyDescent="0.35">
      <c r="A3" s="15" t="s">
        <v>487</v>
      </c>
    </row>
    <row r="4" spans="1:13" x14ac:dyDescent="0.35">
      <c r="A4" s="15"/>
    </row>
    <row r="6" spans="1:13" s="6" customFormat="1" ht="43.5" x14ac:dyDescent="0.3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16" t="s">
        <v>5</v>
      </c>
      <c r="G6" s="5" t="s">
        <v>6</v>
      </c>
      <c r="H6" s="7" t="s">
        <v>7</v>
      </c>
      <c r="I6" s="7" t="s">
        <v>8</v>
      </c>
      <c r="J6" s="7" t="s">
        <v>449</v>
      </c>
      <c r="K6" s="8" t="s">
        <v>450</v>
      </c>
      <c r="L6" s="8" t="s">
        <v>451</v>
      </c>
      <c r="M6" s="8" t="s">
        <v>452</v>
      </c>
    </row>
    <row r="7" spans="1:13" x14ac:dyDescent="0.35">
      <c r="A7" t="s">
        <v>9</v>
      </c>
      <c r="B7" s="1" t="s">
        <v>38</v>
      </c>
      <c r="C7" t="s">
        <v>39</v>
      </c>
      <c r="D7" t="s">
        <v>12</v>
      </c>
      <c r="E7" t="s">
        <v>40</v>
      </c>
      <c r="F7" t="s">
        <v>41</v>
      </c>
      <c r="G7" t="s">
        <v>30</v>
      </c>
      <c r="H7">
        <v>314</v>
      </c>
      <c r="I7">
        <v>385</v>
      </c>
      <c r="J7">
        <v>397</v>
      </c>
      <c r="K7" s="9">
        <f t="shared" ref="K7:K38" si="0">AVERAGE(H7:J7)</f>
        <v>365.33333333333331</v>
      </c>
      <c r="L7">
        <f t="shared" ref="L7:L38" si="1">J7-I7</f>
        <v>12</v>
      </c>
      <c r="M7" s="3">
        <f t="shared" ref="M7:M38" si="2">IF(I7 &gt; 0,L7/I7," ")</f>
        <v>3.1168831168831169E-2</v>
      </c>
    </row>
    <row r="8" spans="1:13" x14ac:dyDescent="0.35">
      <c r="A8" t="s">
        <v>9</v>
      </c>
      <c r="B8" s="1" t="s">
        <v>437</v>
      </c>
      <c r="C8" t="s">
        <v>438</v>
      </c>
      <c r="D8" t="s">
        <v>27</v>
      </c>
      <c r="E8" t="s">
        <v>439</v>
      </c>
      <c r="F8" t="s">
        <v>440</v>
      </c>
      <c r="G8" t="s">
        <v>15</v>
      </c>
      <c r="H8">
        <v>220</v>
      </c>
      <c r="I8">
        <v>274</v>
      </c>
      <c r="J8">
        <v>260</v>
      </c>
      <c r="K8" s="9">
        <f t="shared" si="0"/>
        <v>251.33333333333334</v>
      </c>
      <c r="L8">
        <f t="shared" si="1"/>
        <v>-14</v>
      </c>
      <c r="M8" s="3">
        <f t="shared" si="2"/>
        <v>-5.1094890510948905E-2</v>
      </c>
    </row>
    <row r="9" spans="1:13" x14ac:dyDescent="0.35">
      <c r="A9" t="s">
        <v>9</v>
      </c>
      <c r="B9" s="1" t="s">
        <v>384</v>
      </c>
      <c r="C9" t="s">
        <v>385</v>
      </c>
      <c r="D9" t="s">
        <v>27</v>
      </c>
      <c r="E9" t="s">
        <v>386</v>
      </c>
      <c r="F9" t="s">
        <v>387</v>
      </c>
      <c r="G9" t="s">
        <v>15</v>
      </c>
      <c r="H9">
        <v>233</v>
      </c>
      <c r="I9">
        <v>234</v>
      </c>
      <c r="J9">
        <v>170</v>
      </c>
      <c r="K9" s="9">
        <f t="shared" si="0"/>
        <v>212.33333333333334</v>
      </c>
      <c r="L9">
        <f t="shared" si="1"/>
        <v>-64</v>
      </c>
      <c r="M9" s="3">
        <f t="shared" si="2"/>
        <v>-0.27350427350427353</v>
      </c>
    </row>
    <row r="10" spans="1:13" x14ac:dyDescent="0.35">
      <c r="A10" t="s">
        <v>9</v>
      </c>
      <c r="B10" s="1" t="s">
        <v>425</v>
      </c>
      <c r="C10" t="s">
        <v>426</v>
      </c>
      <c r="D10" t="s">
        <v>27</v>
      </c>
      <c r="E10" t="s">
        <v>427</v>
      </c>
      <c r="F10" t="s">
        <v>428</v>
      </c>
      <c r="G10" t="s">
        <v>15</v>
      </c>
      <c r="H10">
        <v>147</v>
      </c>
      <c r="I10">
        <v>147</v>
      </c>
      <c r="J10">
        <v>123</v>
      </c>
      <c r="K10" s="9">
        <f t="shared" si="0"/>
        <v>139</v>
      </c>
      <c r="L10">
        <f t="shared" si="1"/>
        <v>-24</v>
      </c>
      <c r="M10" s="3">
        <f t="shared" si="2"/>
        <v>-0.16326530612244897</v>
      </c>
    </row>
    <row r="11" spans="1:13" x14ac:dyDescent="0.35">
      <c r="A11" t="s">
        <v>9</v>
      </c>
      <c r="B11" s="1" t="s">
        <v>361</v>
      </c>
      <c r="C11" t="s">
        <v>362</v>
      </c>
      <c r="D11" t="s">
        <v>27</v>
      </c>
      <c r="E11" t="s">
        <v>363</v>
      </c>
      <c r="F11" t="s">
        <v>364</v>
      </c>
      <c r="G11" t="s">
        <v>30</v>
      </c>
      <c r="H11">
        <v>75</v>
      </c>
      <c r="I11">
        <v>142</v>
      </c>
      <c r="J11">
        <v>171</v>
      </c>
      <c r="K11" s="9">
        <f t="shared" si="0"/>
        <v>129.33333333333334</v>
      </c>
      <c r="L11">
        <f t="shared" si="1"/>
        <v>29</v>
      </c>
      <c r="M11" s="3">
        <f t="shared" si="2"/>
        <v>0.20422535211267606</v>
      </c>
    </row>
    <row r="12" spans="1:13" x14ac:dyDescent="0.35">
      <c r="A12" t="s">
        <v>9</v>
      </c>
      <c r="B12" s="1" t="s">
        <v>93</v>
      </c>
      <c r="C12" t="s">
        <v>94</v>
      </c>
      <c r="D12" t="s">
        <v>27</v>
      </c>
      <c r="E12" t="s">
        <v>95</v>
      </c>
      <c r="F12" t="s">
        <v>96</v>
      </c>
      <c r="G12" t="s">
        <v>30</v>
      </c>
      <c r="H12">
        <v>88</v>
      </c>
      <c r="I12">
        <v>145</v>
      </c>
      <c r="J12">
        <v>119</v>
      </c>
      <c r="K12" s="9">
        <f t="shared" si="0"/>
        <v>117.33333333333333</v>
      </c>
      <c r="L12">
        <f t="shared" si="1"/>
        <v>-26</v>
      </c>
      <c r="M12" s="3">
        <f t="shared" si="2"/>
        <v>-0.1793103448275862</v>
      </c>
    </row>
    <row r="13" spans="1:13" x14ac:dyDescent="0.35">
      <c r="A13" t="s">
        <v>9</v>
      </c>
      <c r="B13" s="1" t="s">
        <v>429</v>
      </c>
      <c r="C13" t="s">
        <v>430</v>
      </c>
      <c r="D13" t="s">
        <v>27</v>
      </c>
      <c r="E13" t="s">
        <v>435</v>
      </c>
      <c r="F13" t="s">
        <v>436</v>
      </c>
      <c r="G13" t="s">
        <v>17</v>
      </c>
      <c r="H13">
        <v>36</v>
      </c>
      <c r="I13">
        <v>93</v>
      </c>
      <c r="J13">
        <v>206</v>
      </c>
      <c r="K13" s="9">
        <f t="shared" si="0"/>
        <v>111.66666666666667</v>
      </c>
      <c r="L13">
        <f t="shared" si="1"/>
        <v>113</v>
      </c>
      <c r="M13" s="3">
        <f t="shared" si="2"/>
        <v>1.2150537634408602</v>
      </c>
    </row>
    <row r="14" spans="1:13" x14ac:dyDescent="0.35">
      <c r="A14" t="s">
        <v>9</v>
      </c>
      <c r="B14" s="1" t="s">
        <v>342</v>
      </c>
      <c r="C14" t="s">
        <v>343</v>
      </c>
      <c r="D14" t="s">
        <v>27</v>
      </c>
      <c r="E14" t="s">
        <v>344</v>
      </c>
      <c r="F14" t="s">
        <v>345</v>
      </c>
      <c r="G14" t="s">
        <v>30</v>
      </c>
      <c r="H14">
        <v>82</v>
      </c>
      <c r="I14">
        <v>87</v>
      </c>
      <c r="J14">
        <v>63</v>
      </c>
      <c r="K14" s="9">
        <f t="shared" si="0"/>
        <v>77.333333333333329</v>
      </c>
      <c r="L14">
        <f t="shared" si="1"/>
        <v>-24</v>
      </c>
      <c r="M14" s="3">
        <f t="shared" si="2"/>
        <v>-0.27586206896551724</v>
      </c>
    </row>
    <row r="15" spans="1:13" x14ac:dyDescent="0.35">
      <c r="A15" t="s">
        <v>9</v>
      </c>
      <c r="B15" s="1" t="s">
        <v>441</v>
      </c>
      <c r="C15" t="s">
        <v>442</v>
      </c>
      <c r="D15" t="s">
        <v>27</v>
      </c>
      <c r="E15" t="s">
        <v>443</v>
      </c>
      <c r="F15" t="s">
        <v>444</v>
      </c>
      <c r="G15" t="s">
        <v>15</v>
      </c>
      <c r="H15">
        <v>81</v>
      </c>
      <c r="I15">
        <v>82</v>
      </c>
      <c r="J15">
        <v>66</v>
      </c>
      <c r="K15" s="9">
        <f t="shared" si="0"/>
        <v>76.333333333333329</v>
      </c>
      <c r="L15">
        <f t="shared" si="1"/>
        <v>-16</v>
      </c>
      <c r="M15" s="3">
        <f t="shared" si="2"/>
        <v>-0.1951219512195122</v>
      </c>
    </row>
    <row r="16" spans="1:13" x14ac:dyDescent="0.35">
      <c r="A16" t="s">
        <v>9</v>
      </c>
      <c r="B16" s="1" t="s">
        <v>365</v>
      </c>
      <c r="C16" t="s">
        <v>366</v>
      </c>
      <c r="D16" t="s">
        <v>12</v>
      </c>
      <c r="E16" t="s">
        <v>367</v>
      </c>
      <c r="F16" t="s">
        <v>368</v>
      </c>
      <c r="G16" t="s">
        <v>30</v>
      </c>
      <c r="H16">
        <v>52</v>
      </c>
      <c r="I16">
        <v>57</v>
      </c>
      <c r="J16">
        <v>60</v>
      </c>
      <c r="K16" s="9">
        <f t="shared" si="0"/>
        <v>56.333333333333336</v>
      </c>
      <c r="L16">
        <f t="shared" si="1"/>
        <v>3</v>
      </c>
      <c r="M16" s="3">
        <f t="shared" si="2"/>
        <v>5.2631578947368418E-2</v>
      </c>
    </row>
    <row r="17" spans="1:13" x14ac:dyDescent="0.35">
      <c r="A17" t="s">
        <v>9</v>
      </c>
      <c r="B17" s="1" t="s">
        <v>417</v>
      </c>
      <c r="C17" t="s">
        <v>418</v>
      </c>
      <c r="D17" t="s">
        <v>27</v>
      </c>
      <c r="E17" t="s">
        <v>419</v>
      </c>
      <c r="F17" t="s">
        <v>420</v>
      </c>
      <c r="G17" t="s">
        <v>30</v>
      </c>
      <c r="H17">
        <v>54</v>
      </c>
      <c r="I17">
        <v>66</v>
      </c>
      <c r="J17">
        <v>47</v>
      </c>
      <c r="K17" s="9">
        <f t="shared" si="0"/>
        <v>55.666666666666664</v>
      </c>
      <c r="L17">
        <f t="shared" si="1"/>
        <v>-19</v>
      </c>
      <c r="M17" s="3">
        <f t="shared" si="2"/>
        <v>-0.2878787878787879</v>
      </c>
    </row>
    <row r="18" spans="1:13" x14ac:dyDescent="0.35">
      <c r="A18" t="s">
        <v>9</v>
      </c>
      <c r="B18" s="1" t="s">
        <v>357</v>
      </c>
      <c r="C18" t="s">
        <v>358</v>
      </c>
      <c r="D18" t="s">
        <v>27</v>
      </c>
      <c r="E18" t="s">
        <v>359</v>
      </c>
      <c r="F18" t="s">
        <v>360</v>
      </c>
      <c r="G18" t="s">
        <v>30</v>
      </c>
      <c r="H18">
        <v>47</v>
      </c>
      <c r="I18">
        <v>55</v>
      </c>
      <c r="J18">
        <v>62</v>
      </c>
      <c r="K18" s="9">
        <f t="shared" si="0"/>
        <v>54.666666666666664</v>
      </c>
      <c r="L18">
        <f t="shared" si="1"/>
        <v>7</v>
      </c>
      <c r="M18" s="3">
        <f t="shared" si="2"/>
        <v>0.12727272727272726</v>
      </c>
    </row>
    <row r="19" spans="1:13" x14ac:dyDescent="0.35">
      <c r="A19" t="s">
        <v>9</v>
      </c>
      <c r="B19" s="1" t="s">
        <v>313</v>
      </c>
      <c r="C19" t="s">
        <v>314</v>
      </c>
      <c r="D19" t="s">
        <v>12</v>
      </c>
      <c r="E19" t="s">
        <v>322</v>
      </c>
      <c r="F19" t="s">
        <v>320</v>
      </c>
      <c r="G19" t="s">
        <v>17</v>
      </c>
      <c r="H19">
        <v>30</v>
      </c>
      <c r="I19">
        <v>61</v>
      </c>
      <c r="J19">
        <v>71</v>
      </c>
      <c r="K19" s="9">
        <f t="shared" si="0"/>
        <v>54</v>
      </c>
      <c r="L19">
        <f t="shared" si="1"/>
        <v>10</v>
      </c>
      <c r="M19" s="3">
        <f t="shared" si="2"/>
        <v>0.16393442622950818</v>
      </c>
    </row>
    <row r="20" spans="1:13" x14ac:dyDescent="0.35">
      <c r="A20" t="s">
        <v>9</v>
      </c>
      <c r="B20" s="1" t="s">
        <v>405</v>
      </c>
      <c r="C20" t="s">
        <v>406</v>
      </c>
      <c r="D20" t="s">
        <v>27</v>
      </c>
      <c r="E20" t="s">
        <v>407</v>
      </c>
      <c r="F20" t="s">
        <v>408</v>
      </c>
      <c r="G20" t="s">
        <v>30</v>
      </c>
      <c r="H20">
        <v>36</v>
      </c>
      <c r="I20">
        <v>64</v>
      </c>
      <c r="J20">
        <v>54</v>
      </c>
      <c r="K20" s="9">
        <f t="shared" si="0"/>
        <v>51.333333333333336</v>
      </c>
      <c r="L20">
        <f t="shared" si="1"/>
        <v>-10</v>
      </c>
      <c r="M20" s="3">
        <f t="shared" si="2"/>
        <v>-0.15625</v>
      </c>
    </row>
    <row r="21" spans="1:13" x14ac:dyDescent="0.35">
      <c r="A21" t="s">
        <v>9</v>
      </c>
      <c r="B21" s="1" t="s">
        <v>429</v>
      </c>
      <c r="C21" t="s">
        <v>430</v>
      </c>
      <c r="D21" t="s">
        <v>27</v>
      </c>
      <c r="E21" t="s">
        <v>433</v>
      </c>
      <c r="F21" t="s">
        <v>434</v>
      </c>
      <c r="G21" t="s">
        <v>17</v>
      </c>
      <c r="H21">
        <v>29</v>
      </c>
      <c r="I21">
        <v>60</v>
      </c>
      <c r="J21">
        <v>58</v>
      </c>
      <c r="K21" s="9">
        <f t="shared" si="0"/>
        <v>49</v>
      </c>
      <c r="L21">
        <f t="shared" si="1"/>
        <v>-2</v>
      </c>
      <c r="M21" s="3">
        <f t="shared" si="2"/>
        <v>-3.3333333333333333E-2</v>
      </c>
    </row>
    <row r="22" spans="1:13" x14ac:dyDescent="0.35">
      <c r="A22" t="s">
        <v>9</v>
      </c>
      <c r="B22" s="1" t="s">
        <v>156</v>
      </c>
      <c r="C22" t="s">
        <v>157</v>
      </c>
      <c r="D22" t="s">
        <v>12</v>
      </c>
      <c r="E22" t="s">
        <v>184</v>
      </c>
      <c r="F22" t="s">
        <v>185</v>
      </c>
      <c r="G22" t="s">
        <v>453</v>
      </c>
      <c r="H22">
        <v>44</v>
      </c>
      <c r="I22">
        <v>58</v>
      </c>
      <c r="J22">
        <v>44</v>
      </c>
      <c r="K22" s="9">
        <f t="shared" si="0"/>
        <v>48.666666666666664</v>
      </c>
      <c r="L22">
        <f t="shared" si="1"/>
        <v>-14</v>
      </c>
      <c r="M22" s="3">
        <f t="shared" si="2"/>
        <v>-0.2413793103448276</v>
      </c>
    </row>
    <row r="23" spans="1:13" x14ac:dyDescent="0.35">
      <c r="A23" t="s">
        <v>9</v>
      </c>
      <c r="B23" s="1" t="s">
        <v>429</v>
      </c>
      <c r="C23" t="s">
        <v>430</v>
      </c>
      <c r="D23" t="s">
        <v>27</v>
      </c>
      <c r="E23" t="s">
        <v>431</v>
      </c>
      <c r="F23" t="s">
        <v>432</v>
      </c>
      <c r="G23" t="s">
        <v>17</v>
      </c>
      <c r="H23">
        <v>30</v>
      </c>
      <c r="I23">
        <v>51</v>
      </c>
      <c r="J23">
        <v>63</v>
      </c>
      <c r="K23" s="9">
        <f t="shared" si="0"/>
        <v>48</v>
      </c>
      <c r="L23">
        <f t="shared" si="1"/>
        <v>12</v>
      </c>
      <c r="M23" s="3">
        <f t="shared" si="2"/>
        <v>0.23529411764705882</v>
      </c>
    </row>
    <row r="24" spans="1:13" x14ac:dyDescent="0.35">
      <c r="A24" t="s">
        <v>9</v>
      </c>
      <c r="B24" s="1" t="s">
        <v>298</v>
      </c>
      <c r="C24" t="s">
        <v>299</v>
      </c>
      <c r="D24" t="s">
        <v>12</v>
      </c>
      <c r="E24" t="s">
        <v>302</v>
      </c>
      <c r="F24" t="s">
        <v>303</v>
      </c>
      <c r="G24" t="s">
        <v>15</v>
      </c>
      <c r="H24">
        <v>30</v>
      </c>
      <c r="I24">
        <v>48</v>
      </c>
      <c r="J24">
        <v>53</v>
      </c>
      <c r="K24" s="9">
        <f t="shared" si="0"/>
        <v>43.666666666666664</v>
      </c>
      <c r="L24">
        <f t="shared" si="1"/>
        <v>5</v>
      </c>
      <c r="M24" s="3">
        <f t="shared" si="2"/>
        <v>0.10416666666666667</v>
      </c>
    </row>
    <row r="25" spans="1:13" x14ac:dyDescent="0.35">
      <c r="A25" t="s">
        <v>9</v>
      </c>
      <c r="B25" s="1" t="s">
        <v>38</v>
      </c>
      <c r="C25" t="s">
        <v>39</v>
      </c>
      <c r="D25" t="s">
        <v>12</v>
      </c>
      <c r="E25" t="s">
        <v>42</v>
      </c>
      <c r="F25" t="s">
        <v>39</v>
      </c>
      <c r="G25" t="s">
        <v>15</v>
      </c>
      <c r="H25">
        <v>33</v>
      </c>
      <c r="I25">
        <v>41</v>
      </c>
      <c r="J25">
        <v>52</v>
      </c>
      <c r="K25" s="9">
        <f t="shared" si="0"/>
        <v>42</v>
      </c>
      <c r="L25">
        <f t="shared" si="1"/>
        <v>11</v>
      </c>
      <c r="M25" s="3">
        <f t="shared" si="2"/>
        <v>0.26829268292682928</v>
      </c>
    </row>
    <row r="26" spans="1:13" x14ac:dyDescent="0.35">
      <c r="A26" t="s">
        <v>9</v>
      </c>
      <c r="B26" s="1" t="s">
        <v>309</v>
      </c>
      <c r="C26" t="s">
        <v>310</v>
      </c>
      <c r="D26" t="s">
        <v>27</v>
      </c>
      <c r="E26" t="s">
        <v>311</v>
      </c>
      <c r="F26" t="s">
        <v>312</v>
      </c>
      <c r="G26" t="s">
        <v>30</v>
      </c>
      <c r="H26">
        <v>33</v>
      </c>
      <c r="I26">
        <v>46</v>
      </c>
      <c r="J26">
        <v>32</v>
      </c>
      <c r="K26" s="9">
        <f t="shared" si="0"/>
        <v>37</v>
      </c>
      <c r="L26">
        <f t="shared" si="1"/>
        <v>-14</v>
      </c>
      <c r="M26" s="3">
        <f t="shared" si="2"/>
        <v>-0.30434782608695654</v>
      </c>
    </row>
    <row r="27" spans="1:13" x14ac:dyDescent="0.35">
      <c r="A27" t="s">
        <v>9</v>
      </c>
      <c r="B27" s="1" t="s">
        <v>272</v>
      </c>
      <c r="C27" t="s">
        <v>273</v>
      </c>
      <c r="D27" t="s">
        <v>12</v>
      </c>
      <c r="E27" t="s">
        <v>274</v>
      </c>
      <c r="F27" t="s">
        <v>275</v>
      </c>
      <c r="G27" t="s">
        <v>453</v>
      </c>
      <c r="H27">
        <v>46</v>
      </c>
      <c r="I27">
        <v>26</v>
      </c>
      <c r="J27">
        <v>33</v>
      </c>
      <c r="K27" s="9">
        <f t="shared" si="0"/>
        <v>35</v>
      </c>
      <c r="L27">
        <f t="shared" si="1"/>
        <v>7</v>
      </c>
      <c r="M27" s="3">
        <f t="shared" si="2"/>
        <v>0.26923076923076922</v>
      </c>
    </row>
    <row r="28" spans="1:13" x14ac:dyDescent="0.35">
      <c r="A28" t="s">
        <v>9</v>
      </c>
      <c r="B28" s="1" t="s">
        <v>413</v>
      </c>
      <c r="C28" t="s">
        <v>414</v>
      </c>
      <c r="D28" t="s">
        <v>27</v>
      </c>
      <c r="E28" t="s">
        <v>415</v>
      </c>
      <c r="F28" t="s">
        <v>416</v>
      </c>
      <c r="G28" t="s">
        <v>30</v>
      </c>
      <c r="H28">
        <v>30</v>
      </c>
      <c r="I28">
        <v>44</v>
      </c>
      <c r="J28">
        <v>31</v>
      </c>
      <c r="K28" s="9">
        <f t="shared" si="0"/>
        <v>35</v>
      </c>
      <c r="L28">
        <f t="shared" si="1"/>
        <v>-13</v>
      </c>
      <c r="M28" s="3">
        <f t="shared" si="2"/>
        <v>-0.29545454545454547</v>
      </c>
    </row>
    <row r="29" spans="1:13" x14ac:dyDescent="0.35">
      <c r="A29" t="s">
        <v>9</v>
      </c>
      <c r="B29" s="1" t="s">
        <v>38</v>
      </c>
      <c r="C29" t="s">
        <v>39</v>
      </c>
      <c r="D29" t="s">
        <v>12</v>
      </c>
      <c r="E29" t="s">
        <v>45</v>
      </c>
      <c r="F29" t="s">
        <v>39</v>
      </c>
      <c r="G29" t="s">
        <v>453</v>
      </c>
      <c r="H29">
        <v>29</v>
      </c>
      <c r="I29">
        <v>34</v>
      </c>
      <c r="J29">
        <v>34</v>
      </c>
      <c r="K29" s="9">
        <f t="shared" si="0"/>
        <v>32.333333333333336</v>
      </c>
      <c r="L29">
        <f t="shared" si="1"/>
        <v>0</v>
      </c>
      <c r="M29" s="3">
        <f t="shared" si="2"/>
        <v>0</v>
      </c>
    </row>
    <row r="30" spans="1:13" x14ac:dyDescent="0.35">
      <c r="A30" t="s">
        <v>9</v>
      </c>
      <c r="B30" s="1" t="s">
        <v>97</v>
      </c>
      <c r="C30" t="s">
        <v>98</v>
      </c>
      <c r="D30" t="s">
        <v>12</v>
      </c>
      <c r="E30" t="s">
        <v>117</v>
      </c>
      <c r="F30" t="s">
        <v>118</v>
      </c>
      <c r="G30" t="s">
        <v>453</v>
      </c>
      <c r="H30">
        <v>34</v>
      </c>
      <c r="I30">
        <v>37</v>
      </c>
      <c r="J30">
        <v>26</v>
      </c>
      <c r="K30" s="9">
        <f t="shared" si="0"/>
        <v>32.333333333333336</v>
      </c>
      <c r="L30">
        <f t="shared" si="1"/>
        <v>-11</v>
      </c>
      <c r="M30" s="3">
        <f t="shared" si="2"/>
        <v>-0.29729729729729731</v>
      </c>
    </row>
    <row r="31" spans="1:13" x14ac:dyDescent="0.35">
      <c r="A31" t="s">
        <v>9</v>
      </c>
      <c r="B31" s="1" t="s">
        <v>332</v>
      </c>
      <c r="C31" t="s">
        <v>333</v>
      </c>
      <c r="D31" t="s">
        <v>12</v>
      </c>
      <c r="E31" t="s">
        <v>336</v>
      </c>
      <c r="F31" t="s">
        <v>335</v>
      </c>
      <c r="G31" t="s">
        <v>17</v>
      </c>
      <c r="H31">
        <v>30</v>
      </c>
      <c r="I31">
        <v>43</v>
      </c>
      <c r="J31">
        <v>24</v>
      </c>
      <c r="K31" s="9">
        <f t="shared" si="0"/>
        <v>32.333333333333336</v>
      </c>
      <c r="L31">
        <f t="shared" si="1"/>
        <v>-19</v>
      </c>
      <c r="M31" s="3">
        <f t="shared" si="2"/>
        <v>-0.44186046511627908</v>
      </c>
    </row>
    <row r="32" spans="1:13" x14ac:dyDescent="0.35">
      <c r="A32" t="s">
        <v>9</v>
      </c>
      <c r="B32" s="1" t="s">
        <v>313</v>
      </c>
      <c r="C32" t="s">
        <v>314</v>
      </c>
      <c r="D32" t="s">
        <v>12</v>
      </c>
      <c r="E32" t="s">
        <v>325</v>
      </c>
      <c r="F32" t="s">
        <v>320</v>
      </c>
      <c r="G32" t="s">
        <v>17</v>
      </c>
      <c r="H32">
        <v>6</v>
      </c>
      <c r="I32">
        <v>34</v>
      </c>
      <c r="J32">
        <v>48</v>
      </c>
      <c r="K32" s="9">
        <f t="shared" si="0"/>
        <v>29.333333333333332</v>
      </c>
      <c r="L32">
        <f t="shared" si="1"/>
        <v>14</v>
      </c>
      <c r="M32" s="3">
        <f t="shared" si="2"/>
        <v>0.41176470588235292</v>
      </c>
    </row>
    <row r="33" spans="1:13" x14ac:dyDescent="0.35">
      <c r="A33" t="s">
        <v>9</v>
      </c>
      <c r="B33" s="1" t="s">
        <v>33</v>
      </c>
      <c r="C33" t="s">
        <v>34</v>
      </c>
      <c r="D33" t="s">
        <v>12</v>
      </c>
      <c r="E33" t="s">
        <v>35</v>
      </c>
      <c r="F33" t="s">
        <v>34</v>
      </c>
      <c r="G33" t="s">
        <v>15</v>
      </c>
      <c r="H33">
        <v>25</v>
      </c>
      <c r="I33">
        <v>35</v>
      </c>
      <c r="J33">
        <v>25</v>
      </c>
      <c r="K33" s="9">
        <f t="shared" si="0"/>
        <v>28.333333333333332</v>
      </c>
      <c r="L33">
        <f t="shared" si="1"/>
        <v>-10</v>
      </c>
      <c r="M33" s="3">
        <f t="shared" si="2"/>
        <v>-0.2857142857142857</v>
      </c>
    </row>
    <row r="34" spans="1:13" x14ac:dyDescent="0.35">
      <c r="A34" t="s">
        <v>9</v>
      </c>
      <c r="B34" s="1" t="s">
        <v>342</v>
      </c>
      <c r="C34" t="s">
        <v>343</v>
      </c>
      <c r="D34" t="s">
        <v>27</v>
      </c>
      <c r="E34" t="s">
        <v>348</v>
      </c>
      <c r="F34" t="s">
        <v>347</v>
      </c>
      <c r="G34" t="s">
        <v>453</v>
      </c>
      <c r="H34">
        <v>31</v>
      </c>
      <c r="I34">
        <v>24</v>
      </c>
      <c r="J34">
        <v>30</v>
      </c>
      <c r="K34" s="9">
        <f t="shared" si="0"/>
        <v>28.333333333333332</v>
      </c>
      <c r="L34">
        <f t="shared" si="1"/>
        <v>6</v>
      </c>
      <c r="M34" s="3">
        <f t="shared" si="2"/>
        <v>0.25</v>
      </c>
    </row>
    <row r="35" spans="1:13" x14ac:dyDescent="0.35">
      <c r="A35" t="s">
        <v>9</v>
      </c>
      <c r="B35" s="1" t="s">
        <v>25</v>
      </c>
      <c r="C35" t="s">
        <v>26</v>
      </c>
      <c r="D35" t="s">
        <v>27</v>
      </c>
      <c r="E35" t="s">
        <v>31</v>
      </c>
      <c r="F35" t="s">
        <v>32</v>
      </c>
      <c r="G35" t="s">
        <v>15</v>
      </c>
      <c r="H35">
        <v>26</v>
      </c>
      <c r="I35">
        <v>39</v>
      </c>
      <c r="J35">
        <v>19</v>
      </c>
      <c r="K35" s="9">
        <f t="shared" si="0"/>
        <v>28</v>
      </c>
      <c r="L35">
        <f t="shared" si="1"/>
        <v>-20</v>
      </c>
      <c r="M35" s="3">
        <f t="shared" si="2"/>
        <v>-0.51282051282051277</v>
      </c>
    </row>
    <row r="36" spans="1:13" x14ac:dyDescent="0.35">
      <c r="A36" t="s">
        <v>9</v>
      </c>
      <c r="B36" s="1" t="s">
        <v>313</v>
      </c>
      <c r="C36" t="s">
        <v>314</v>
      </c>
      <c r="D36" t="s">
        <v>12</v>
      </c>
      <c r="E36" t="s">
        <v>315</v>
      </c>
      <c r="F36" t="s">
        <v>316</v>
      </c>
      <c r="G36" t="s">
        <v>30</v>
      </c>
      <c r="H36">
        <v>10</v>
      </c>
      <c r="I36">
        <v>35</v>
      </c>
      <c r="J36">
        <v>38</v>
      </c>
      <c r="K36" s="9">
        <f t="shared" si="0"/>
        <v>27.666666666666668</v>
      </c>
      <c r="L36">
        <f t="shared" si="1"/>
        <v>3</v>
      </c>
      <c r="M36" s="3">
        <f t="shared" si="2"/>
        <v>8.5714285714285715E-2</v>
      </c>
    </row>
    <row r="37" spans="1:13" x14ac:dyDescent="0.35">
      <c r="A37" t="s">
        <v>9</v>
      </c>
      <c r="B37" s="1" t="s">
        <v>332</v>
      </c>
      <c r="C37" t="s">
        <v>333</v>
      </c>
      <c r="D37" t="s">
        <v>12</v>
      </c>
      <c r="E37" t="s">
        <v>334</v>
      </c>
      <c r="F37" t="s">
        <v>335</v>
      </c>
      <c r="G37" t="s">
        <v>15</v>
      </c>
      <c r="H37">
        <v>28</v>
      </c>
      <c r="I37">
        <v>25</v>
      </c>
      <c r="J37">
        <v>27</v>
      </c>
      <c r="K37" s="9">
        <f t="shared" si="0"/>
        <v>26.666666666666668</v>
      </c>
      <c r="L37">
        <f t="shared" si="1"/>
        <v>2</v>
      </c>
      <c r="M37" s="3">
        <f t="shared" si="2"/>
        <v>0.08</v>
      </c>
    </row>
    <row r="38" spans="1:13" x14ac:dyDescent="0.35">
      <c r="A38" t="s">
        <v>9</v>
      </c>
      <c r="B38" s="1" t="s">
        <v>33</v>
      </c>
      <c r="C38" t="s">
        <v>34</v>
      </c>
      <c r="D38" t="s">
        <v>12</v>
      </c>
      <c r="E38" t="s">
        <v>37</v>
      </c>
      <c r="F38" t="s">
        <v>34</v>
      </c>
      <c r="G38" t="s">
        <v>17</v>
      </c>
      <c r="H38">
        <v>27</v>
      </c>
      <c r="I38">
        <v>27</v>
      </c>
      <c r="J38">
        <v>23</v>
      </c>
      <c r="K38" s="9">
        <f t="shared" si="0"/>
        <v>25.666666666666668</v>
      </c>
      <c r="L38">
        <f t="shared" si="1"/>
        <v>-4</v>
      </c>
      <c r="M38" s="3">
        <f t="shared" si="2"/>
        <v>-0.14814814814814814</v>
      </c>
    </row>
    <row r="39" spans="1:13" x14ac:dyDescent="0.35">
      <c r="A39" t="s">
        <v>9</v>
      </c>
      <c r="B39" s="1" t="s">
        <v>313</v>
      </c>
      <c r="C39" t="s">
        <v>314</v>
      </c>
      <c r="D39" t="s">
        <v>12</v>
      </c>
      <c r="E39" t="s">
        <v>319</v>
      </c>
      <c r="F39" t="s">
        <v>320</v>
      </c>
      <c r="G39" t="s">
        <v>15</v>
      </c>
      <c r="H39">
        <v>13</v>
      </c>
      <c r="I39">
        <v>29</v>
      </c>
      <c r="J39">
        <v>34</v>
      </c>
      <c r="K39" s="9">
        <f t="shared" ref="K39:K70" si="3">AVERAGE(H39:J39)</f>
        <v>25.333333333333332</v>
      </c>
      <c r="L39">
        <f t="shared" ref="L39:L70" si="4">J39-I39</f>
        <v>5</v>
      </c>
      <c r="M39" s="3">
        <f t="shared" ref="M39:M70" si="5">IF(I39 &gt; 0,L39/I39," ")</f>
        <v>0.17241379310344829</v>
      </c>
    </row>
    <row r="40" spans="1:13" x14ac:dyDescent="0.35">
      <c r="A40" t="s">
        <v>9</v>
      </c>
      <c r="B40" s="1" t="s">
        <v>72</v>
      </c>
      <c r="C40" t="s">
        <v>73</v>
      </c>
      <c r="D40" t="s">
        <v>12</v>
      </c>
      <c r="E40" t="s">
        <v>76</v>
      </c>
      <c r="F40" t="s">
        <v>77</v>
      </c>
      <c r="G40" t="s">
        <v>15</v>
      </c>
      <c r="H40">
        <v>33</v>
      </c>
      <c r="I40">
        <v>22</v>
      </c>
      <c r="J40">
        <v>15</v>
      </c>
      <c r="K40" s="9">
        <f t="shared" si="3"/>
        <v>23.333333333333332</v>
      </c>
      <c r="L40">
        <f t="shared" si="4"/>
        <v>-7</v>
      </c>
      <c r="M40" s="3">
        <f t="shared" si="5"/>
        <v>-0.31818181818181818</v>
      </c>
    </row>
    <row r="41" spans="1:13" x14ac:dyDescent="0.35">
      <c r="A41" t="s">
        <v>9</v>
      </c>
      <c r="B41" s="1" t="s">
        <v>409</v>
      </c>
      <c r="C41" t="s">
        <v>410</v>
      </c>
      <c r="D41" t="s">
        <v>27</v>
      </c>
      <c r="E41" t="s">
        <v>411</v>
      </c>
      <c r="F41" t="s">
        <v>412</v>
      </c>
      <c r="G41" t="s">
        <v>30</v>
      </c>
      <c r="H41">
        <v>21</v>
      </c>
      <c r="I41">
        <v>20</v>
      </c>
      <c r="J41">
        <v>21</v>
      </c>
      <c r="K41" s="9">
        <f t="shared" si="3"/>
        <v>20.666666666666668</v>
      </c>
      <c r="L41">
        <f t="shared" si="4"/>
        <v>1</v>
      </c>
      <c r="M41" s="3">
        <f t="shared" si="5"/>
        <v>0.05</v>
      </c>
    </row>
    <row r="42" spans="1:13" x14ac:dyDescent="0.35">
      <c r="A42" t="s">
        <v>9</v>
      </c>
      <c r="B42" s="1" t="s">
        <v>46</v>
      </c>
      <c r="C42" t="s">
        <v>47</v>
      </c>
      <c r="D42" t="s">
        <v>12</v>
      </c>
      <c r="E42" t="s">
        <v>51</v>
      </c>
      <c r="F42" t="s">
        <v>52</v>
      </c>
      <c r="G42" t="s">
        <v>453</v>
      </c>
      <c r="H42">
        <v>25</v>
      </c>
      <c r="I42">
        <v>27</v>
      </c>
      <c r="J42">
        <v>7</v>
      </c>
      <c r="K42" s="9">
        <f t="shared" si="3"/>
        <v>19.666666666666668</v>
      </c>
      <c r="L42">
        <f t="shared" si="4"/>
        <v>-20</v>
      </c>
      <c r="M42" s="3">
        <f t="shared" si="5"/>
        <v>-0.7407407407407407</v>
      </c>
    </row>
    <row r="43" spans="1:13" x14ac:dyDescent="0.35">
      <c r="A43" t="s">
        <v>9</v>
      </c>
      <c r="B43" s="1" t="s">
        <v>210</v>
      </c>
      <c r="C43" t="s">
        <v>211</v>
      </c>
      <c r="D43" t="s">
        <v>12</v>
      </c>
      <c r="E43" t="s">
        <v>219</v>
      </c>
      <c r="F43" t="s">
        <v>220</v>
      </c>
      <c r="G43" t="s">
        <v>453</v>
      </c>
      <c r="H43">
        <v>18</v>
      </c>
      <c r="I43">
        <v>19</v>
      </c>
      <c r="J43">
        <v>20</v>
      </c>
      <c r="K43" s="9">
        <f t="shared" si="3"/>
        <v>19</v>
      </c>
      <c r="L43">
        <f t="shared" si="4"/>
        <v>1</v>
      </c>
      <c r="M43" s="3">
        <f t="shared" si="5"/>
        <v>5.2631578947368418E-2</v>
      </c>
    </row>
    <row r="44" spans="1:13" x14ac:dyDescent="0.35">
      <c r="A44" t="s">
        <v>9</v>
      </c>
      <c r="B44" s="1" t="s">
        <v>97</v>
      </c>
      <c r="C44" t="s">
        <v>98</v>
      </c>
      <c r="D44" t="s">
        <v>12</v>
      </c>
      <c r="E44" t="s">
        <v>111</v>
      </c>
      <c r="F44" t="s">
        <v>112</v>
      </c>
      <c r="G44" t="s">
        <v>453</v>
      </c>
      <c r="H44">
        <v>16</v>
      </c>
      <c r="I44">
        <v>18</v>
      </c>
      <c r="J44">
        <v>15</v>
      </c>
      <c r="K44" s="9">
        <f t="shared" si="3"/>
        <v>16.333333333333332</v>
      </c>
      <c r="L44">
        <f t="shared" si="4"/>
        <v>-3</v>
      </c>
      <c r="M44" s="3">
        <f t="shared" si="5"/>
        <v>-0.16666666666666666</v>
      </c>
    </row>
    <row r="45" spans="1:13" x14ac:dyDescent="0.35">
      <c r="A45" t="s">
        <v>9</v>
      </c>
      <c r="B45" s="1" t="s">
        <v>127</v>
      </c>
      <c r="C45" t="s">
        <v>128</v>
      </c>
      <c r="D45" t="s">
        <v>12</v>
      </c>
      <c r="E45" t="s">
        <v>131</v>
      </c>
      <c r="F45" t="s">
        <v>132</v>
      </c>
      <c r="G45" t="s">
        <v>15</v>
      </c>
      <c r="H45">
        <v>12</v>
      </c>
      <c r="I45">
        <v>15</v>
      </c>
      <c r="J45">
        <v>20</v>
      </c>
      <c r="K45" s="9">
        <f t="shared" si="3"/>
        <v>15.666666666666666</v>
      </c>
      <c r="L45">
        <f t="shared" si="4"/>
        <v>5</v>
      </c>
      <c r="M45" s="3">
        <f t="shared" si="5"/>
        <v>0.33333333333333331</v>
      </c>
    </row>
    <row r="46" spans="1:13" x14ac:dyDescent="0.35">
      <c r="A46" t="s">
        <v>9</v>
      </c>
      <c r="B46" s="1" t="s">
        <v>255</v>
      </c>
      <c r="C46" t="s">
        <v>256</v>
      </c>
      <c r="D46" t="s">
        <v>12</v>
      </c>
      <c r="E46" t="s">
        <v>257</v>
      </c>
      <c r="F46" t="s">
        <v>258</v>
      </c>
      <c r="G46" t="s">
        <v>15</v>
      </c>
      <c r="H46">
        <v>10</v>
      </c>
      <c r="I46">
        <v>13</v>
      </c>
      <c r="J46">
        <v>21</v>
      </c>
      <c r="K46" s="9">
        <f t="shared" si="3"/>
        <v>14.666666666666666</v>
      </c>
      <c r="L46">
        <f t="shared" si="4"/>
        <v>8</v>
      </c>
      <c r="M46" s="3">
        <f t="shared" si="5"/>
        <v>0.61538461538461542</v>
      </c>
    </row>
    <row r="47" spans="1:13" x14ac:dyDescent="0.35">
      <c r="A47" t="s">
        <v>9</v>
      </c>
      <c r="B47" s="1" t="s">
        <v>210</v>
      </c>
      <c r="C47" t="s">
        <v>211</v>
      </c>
      <c r="D47" t="s">
        <v>12</v>
      </c>
      <c r="E47" t="s">
        <v>221</v>
      </c>
      <c r="F47" t="s">
        <v>213</v>
      </c>
      <c r="G47" t="s">
        <v>453</v>
      </c>
      <c r="H47">
        <v>11</v>
      </c>
      <c r="I47">
        <v>11</v>
      </c>
      <c r="J47">
        <v>19</v>
      </c>
      <c r="K47" s="9">
        <f t="shared" si="3"/>
        <v>13.666666666666666</v>
      </c>
      <c r="L47">
        <f t="shared" si="4"/>
        <v>8</v>
      </c>
      <c r="M47" s="3">
        <f t="shared" si="5"/>
        <v>0.72727272727272729</v>
      </c>
    </row>
    <row r="48" spans="1:13" x14ac:dyDescent="0.35">
      <c r="A48" t="s">
        <v>9</v>
      </c>
      <c r="B48" s="1" t="s">
        <v>337</v>
      </c>
      <c r="C48" t="s">
        <v>338</v>
      </c>
      <c r="D48" t="s">
        <v>27</v>
      </c>
      <c r="E48" t="s">
        <v>339</v>
      </c>
      <c r="F48" t="s">
        <v>340</v>
      </c>
      <c r="G48" t="s">
        <v>30</v>
      </c>
      <c r="H48">
        <v>13</v>
      </c>
      <c r="I48">
        <v>15</v>
      </c>
      <c r="J48">
        <v>12</v>
      </c>
      <c r="K48" s="9">
        <f t="shared" si="3"/>
        <v>13.333333333333334</v>
      </c>
      <c r="L48">
        <f t="shared" si="4"/>
        <v>-3</v>
      </c>
      <c r="M48" s="3">
        <f t="shared" si="5"/>
        <v>-0.2</v>
      </c>
    </row>
    <row r="49" spans="1:13" x14ac:dyDescent="0.35">
      <c r="A49" t="s">
        <v>9</v>
      </c>
      <c r="B49" s="1" t="s">
        <v>353</v>
      </c>
      <c r="C49" t="s">
        <v>354</v>
      </c>
      <c r="D49" t="s">
        <v>27</v>
      </c>
      <c r="E49" t="s">
        <v>355</v>
      </c>
      <c r="F49" t="s">
        <v>356</v>
      </c>
      <c r="G49" t="s">
        <v>453</v>
      </c>
      <c r="H49">
        <v>9</v>
      </c>
      <c r="I49">
        <v>22</v>
      </c>
      <c r="J49">
        <v>6</v>
      </c>
      <c r="K49" s="9">
        <f t="shared" si="3"/>
        <v>12.333333333333334</v>
      </c>
      <c r="L49">
        <f t="shared" si="4"/>
        <v>-16</v>
      </c>
      <c r="M49" s="3">
        <f t="shared" si="5"/>
        <v>-0.72727272727272729</v>
      </c>
    </row>
    <row r="50" spans="1:13" x14ac:dyDescent="0.35">
      <c r="A50" t="s">
        <v>9</v>
      </c>
      <c r="B50" s="1" t="s">
        <v>445</v>
      </c>
      <c r="C50" t="s">
        <v>446</v>
      </c>
      <c r="D50" t="s">
        <v>27</v>
      </c>
      <c r="E50" t="s">
        <v>447</v>
      </c>
      <c r="F50" t="s">
        <v>448</v>
      </c>
      <c r="G50" t="s">
        <v>453</v>
      </c>
      <c r="H50">
        <v>6</v>
      </c>
      <c r="I50">
        <v>9</v>
      </c>
      <c r="J50">
        <v>22</v>
      </c>
      <c r="K50" s="9">
        <f t="shared" si="3"/>
        <v>12.333333333333334</v>
      </c>
      <c r="L50">
        <f t="shared" si="4"/>
        <v>13</v>
      </c>
      <c r="M50" s="3">
        <f t="shared" si="5"/>
        <v>1.4444444444444444</v>
      </c>
    </row>
    <row r="51" spans="1:13" x14ac:dyDescent="0.35">
      <c r="A51" t="s">
        <v>9</v>
      </c>
      <c r="B51" s="1" t="s">
        <v>89</v>
      </c>
      <c r="C51" t="s">
        <v>90</v>
      </c>
      <c r="D51" t="s">
        <v>12</v>
      </c>
      <c r="E51" t="s">
        <v>91</v>
      </c>
      <c r="F51" t="s">
        <v>92</v>
      </c>
      <c r="G51" t="s">
        <v>15</v>
      </c>
      <c r="H51">
        <v>10</v>
      </c>
      <c r="I51">
        <v>10</v>
      </c>
      <c r="J51">
        <v>16</v>
      </c>
      <c r="K51" s="9">
        <f t="shared" si="3"/>
        <v>12</v>
      </c>
      <c r="L51">
        <f t="shared" si="4"/>
        <v>6</v>
      </c>
      <c r="M51" s="3">
        <f t="shared" si="5"/>
        <v>0.6</v>
      </c>
    </row>
    <row r="52" spans="1:13" x14ac:dyDescent="0.35">
      <c r="A52" t="s">
        <v>9</v>
      </c>
      <c r="B52" s="1" t="s">
        <v>365</v>
      </c>
      <c r="C52" t="s">
        <v>366</v>
      </c>
      <c r="D52" t="s">
        <v>12</v>
      </c>
      <c r="E52" t="s">
        <v>369</v>
      </c>
      <c r="F52" t="s">
        <v>370</v>
      </c>
      <c r="G52" t="s">
        <v>15</v>
      </c>
      <c r="H52">
        <v>13</v>
      </c>
      <c r="I52">
        <v>10</v>
      </c>
      <c r="J52">
        <v>13</v>
      </c>
      <c r="K52" s="9">
        <f t="shared" si="3"/>
        <v>12</v>
      </c>
      <c r="L52">
        <f t="shared" si="4"/>
        <v>3</v>
      </c>
      <c r="M52" s="3">
        <f t="shared" si="5"/>
        <v>0.3</v>
      </c>
    </row>
    <row r="53" spans="1:13" x14ac:dyDescent="0.35">
      <c r="A53" t="s">
        <v>9</v>
      </c>
      <c r="B53" s="1" t="s">
        <v>57</v>
      </c>
      <c r="C53" t="s">
        <v>58</v>
      </c>
      <c r="D53" t="s">
        <v>12</v>
      </c>
      <c r="E53" t="s">
        <v>61</v>
      </c>
      <c r="F53" t="s">
        <v>60</v>
      </c>
      <c r="G53" t="s">
        <v>17</v>
      </c>
      <c r="H53">
        <v>10</v>
      </c>
      <c r="I53">
        <v>15</v>
      </c>
      <c r="J53">
        <v>10</v>
      </c>
      <c r="K53" s="9">
        <f t="shared" si="3"/>
        <v>11.666666666666666</v>
      </c>
      <c r="L53">
        <f t="shared" si="4"/>
        <v>-5</v>
      </c>
      <c r="M53" s="3">
        <f t="shared" si="5"/>
        <v>-0.33333333333333331</v>
      </c>
    </row>
    <row r="54" spans="1:13" x14ac:dyDescent="0.35">
      <c r="A54" t="s">
        <v>9</v>
      </c>
      <c r="B54" s="1" t="s">
        <v>337</v>
      </c>
      <c r="C54" t="s">
        <v>338</v>
      </c>
      <c r="D54" t="s">
        <v>27</v>
      </c>
      <c r="E54" t="s">
        <v>341</v>
      </c>
      <c r="F54" t="s">
        <v>338</v>
      </c>
      <c r="G54" t="s">
        <v>15</v>
      </c>
      <c r="H54">
        <v>13</v>
      </c>
      <c r="I54">
        <v>15</v>
      </c>
      <c r="J54">
        <v>7</v>
      </c>
      <c r="K54" s="9">
        <f t="shared" si="3"/>
        <v>11.666666666666666</v>
      </c>
      <c r="L54">
        <f t="shared" si="4"/>
        <v>-8</v>
      </c>
      <c r="M54" s="3">
        <f t="shared" si="5"/>
        <v>-0.53333333333333333</v>
      </c>
    </row>
    <row r="55" spans="1:13" x14ac:dyDescent="0.35">
      <c r="A55" t="s">
        <v>9</v>
      </c>
      <c r="B55" s="1" t="s">
        <v>63</v>
      </c>
      <c r="C55" t="s">
        <v>64</v>
      </c>
      <c r="D55" t="s">
        <v>12</v>
      </c>
      <c r="E55" t="s">
        <v>456</v>
      </c>
      <c r="F55" t="s">
        <v>457</v>
      </c>
      <c r="G55" t="s">
        <v>195</v>
      </c>
      <c r="H55">
        <v>0</v>
      </c>
      <c r="I55">
        <v>0</v>
      </c>
      <c r="J55">
        <v>33</v>
      </c>
      <c r="K55" s="9">
        <f t="shared" si="3"/>
        <v>11</v>
      </c>
      <c r="L55">
        <f t="shared" si="4"/>
        <v>33</v>
      </c>
      <c r="M55" s="3" t="str">
        <f t="shared" si="5"/>
        <v xml:space="preserve"> </v>
      </c>
    </row>
    <row r="56" spans="1:13" x14ac:dyDescent="0.35">
      <c r="A56" t="s">
        <v>9</v>
      </c>
      <c r="B56" s="1" t="s">
        <v>33</v>
      </c>
      <c r="C56" t="s">
        <v>34</v>
      </c>
      <c r="D56" t="s">
        <v>12</v>
      </c>
      <c r="E56" t="s">
        <v>36</v>
      </c>
      <c r="F56" t="s">
        <v>34</v>
      </c>
      <c r="G56" t="s">
        <v>17</v>
      </c>
      <c r="H56">
        <v>9</v>
      </c>
      <c r="I56">
        <v>16</v>
      </c>
      <c r="J56">
        <v>7</v>
      </c>
      <c r="K56" s="9">
        <f t="shared" si="3"/>
        <v>10.666666666666666</v>
      </c>
      <c r="L56">
        <f t="shared" si="4"/>
        <v>-9</v>
      </c>
      <c r="M56" s="3">
        <f t="shared" si="5"/>
        <v>-0.5625</v>
      </c>
    </row>
    <row r="57" spans="1:13" x14ac:dyDescent="0.35">
      <c r="A57" t="s">
        <v>9</v>
      </c>
      <c r="B57" s="1" t="s">
        <v>57</v>
      </c>
      <c r="C57" t="s">
        <v>58</v>
      </c>
      <c r="D57" t="s">
        <v>12</v>
      </c>
      <c r="E57" t="s">
        <v>59</v>
      </c>
      <c r="F57" t="s">
        <v>60</v>
      </c>
      <c r="G57" t="s">
        <v>15</v>
      </c>
      <c r="H57">
        <v>16</v>
      </c>
      <c r="I57">
        <v>9</v>
      </c>
      <c r="J57">
        <v>7</v>
      </c>
      <c r="K57" s="9">
        <f t="shared" si="3"/>
        <v>10.666666666666666</v>
      </c>
      <c r="L57">
        <f t="shared" si="4"/>
        <v>-2</v>
      </c>
      <c r="M57" s="3">
        <f t="shared" si="5"/>
        <v>-0.22222222222222221</v>
      </c>
    </row>
    <row r="58" spans="1:13" x14ac:dyDescent="0.35">
      <c r="A58" t="s">
        <v>9</v>
      </c>
      <c r="B58" s="1" t="s">
        <v>46</v>
      </c>
      <c r="C58" t="s">
        <v>47</v>
      </c>
      <c r="D58" t="s">
        <v>12</v>
      </c>
      <c r="E58" t="s">
        <v>48</v>
      </c>
      <c r="F58" t="s">
        <v>49</v>
      </c>
      <c r="G58" t="s">
        <v>15</v>
      </c>
      <c r="H58">
        <v>7</v>
      </c>
      <c r="I58">
        <v>12</v>
      </c>
      <c r="J58">
        <v>8</v>
      </c>
      <c r="K58" s="9">
        <f t="shared" si="3"/>
        <v>9</v>
      </c>
      <c r="L58">
        <f t="shared" si="4"/>
        <v>-4</v>
      </c>
      <c r="M58" s="3">
        <f t="shared" si="5"/>
        <v>-0.33333333333333331</v>
      </c>
    </row>
    <row r="59" spans="1:13" x14ac:dyDescent="0.35">
      <c r="A59" t="s">
        <v>9</v>
      </c>
      <c r="B59" s="1" t="s">
        <v>72</v>
      </c>
      <c r="C59" t="s">
        <v>73</v>
      </c>
      <c r="D59" t="s">
        <v>12</v>
      </c>
      <c r="E59" t="s">
        <v>74</v>
      </c>
      <c r="F59" t="s">
        <v>75</v>
      </c>
      <c r="G59" t="s">
        <v>30</v>
      </c>
      <c r="H59">
        <v>6</v>
      </c>
      <c r="I59">
        <v>8</v>
      </c>
      <c r="J59">
        <v>13</v>
      </c>
      <c r="K59" s="9">
        <f t="shared" si="3"/>
        <v>9</v>
      </c>
      <c r="L59">
        <f t="shared" si="4"/>
        <v>5</v>
      </c>
      <c r="M59" s="3">
        <f t="shared" si="5"/>
        <v>0.625</v>
      </c>
    </row>
    <row r="60" spans="1:13" x14ac:dyDescent="0.35">
      <c r="A60" t="s">
        <v>9</v>
      </c>
      <c r="B60" s="1" t="s">
        <v>304</v>
      </c>
      <c r="C60" t="s">
        <v>305</v>
      </c>
      <c r="D60" t="s">
        <v>12</v>
      </c>
      <c r="E60" t="s">
        <v>308</v>
      </c>
      <c r="F60" t="s">
        <v>305</v>
      </c>
      <c r="G60" t="s">
        <v>17</v>
      </c>
      <c r="H60">
        <v>19</v>
      </c>
      <c r="I60">
        <v>4</v>
      </c>
      <c r="J60">
        <v>3</v>
      </c>
      <c r="K60" s="9">
        <f t="shared" si="3"/>
        <v>8.6666666666666661</v>
      </c>
      <c r="L60">
        <f t="shared" si="4"/>
        <v>-1</v>
      </c>
      <c r="M60" s="3">
        <f t="shared" si="5"/>
        <v>-0.25</v>
      </c>
    </row>
    <row r="61" spans="1:13" x14ac:dyDescent="0.35">
      <c r="A61" t="s">
        <v>9</v>
      </c>
      <c r="B61" s="1" t="s">
        <v>97</v>
      </c>
      <c r="C61" t="s">
        <v>98</v>
      </c>
      <c r="D61" t="s">
        <v>12</v>
      </c>
      <c r="E61" t="s">
        <v>113</v>
      </c>
      <c r="F61" t="s">
        <v>114</v>
      </c>
      <c r="G61" t="s">
        <v>453</v>
      </c>
      <c r="H61">
        <v>4</v>
      </c>
      <c r="I61">
        <v>12</v>
      </c>
      <c r="J61">
        <v>8</v>
      </c>
      <c r="K61" s="9">
        <f t="shared" si="3"/>
        <v>8</v>
      </c>
      <c r="L61">
        <f t="shared" si="4"/>
        <v>-4</v>
      </c>
      <c r="M61" s="3">
        <f t="shared" si="5"/>
        <v>-0.33333333333333331</v>
      </c>
    </row>
    <row r="62" spans="1:13" x14ac:dyDescent="0.35">
      <c r="A62" t="s">
        <v>9</v>
      </c>
      <c r="B62" s="1" t="s">
        <v>127</v>
      </c>
      <c r="C62" t="s">
        <v>128</v>
      </c>
      <c r="D62" t="s">
        <v>12</v>
      </c>
      <c r="E62" t="s">
        <v>140</v>
      </c>
      <c r="F62" t="s">
        <v>132</v>
      </c>
      <c r="G62" t="s">
        <v>453</v>
      </c>
      <c r="H62">
        <v>8</v>
      </c>
      <c r="I62">
        <v>10</v>
      </c>
      <c r="J62">
        <v>6</v>
      </c>
      <c r="K62" s="9">
        <f t="shared" si="3"/>
        <v>8</v>
      </c>
      <c r="L62">
        <f t="shared" si="4"/>
        <v>-4</v>
      </c>
      <c r="M62" s="3">
        <f t="shared" si="5"/>
        <v>-0.4</v>
      </c>
    </row>
    <row r="63" spans="1:13" x14ac:dyDescent="0.35">
      <c r="A63" t="s">
        <v>9</v>
      </c>
      <c r="B63" s="1" t="s">
        <v>156</v>
      </c>
      <c r="C63" t="s">
        <v>157</v>
      </c>
      <c r="D63" t="s">
        <v>12</v>
      </c>
      <c r="E63" t="s">
        <v>164</v>
      </c>
      <c r="F63" t="s">
        <v>165</v>
      </c>
      <c r="G63" t="s">
        <v>15</v>
      </c>
      <c r="H63">
        <v>6</v>
      </c>
      <c r="I63">
        <v>8</v>
      </c>
      <c r="J63">
        <v>10</v>
      </c>
      <c r="K63" s="9">
        <f t="shared" si="3"/>
        <v>8</v>
      </c>
      <c r="L63">
        <f t="shared" si="4"/>
        <v>2</v>
      </c>
      <c r="M63" s="3">
        <f t="shared" si="5"/>
        <v>0.25</v>
      </c>
    </row>
    <row r="64" spans="1:13" x14ac:dyDescent="0.35">
      <c r="A64" t="s">
        <v>9</v>
      </c>
      <c r="B64" s="1" t="s">
        <v>67</v>
      </c>
      <c r="C64" t="s">
        <v>68</v>
      </c>
      <c r="D64" t="s">
        <v>12</v>
      </c>
      <c r="E64" t="s">
        <v>69</v>
      </c>
      <c r="F64" t="s">
        <v>70</v>
      </c>
      <c r="G64" t="s">
        <v>30</v>
      </c>
      <c r="H64">
        <v>7</v>
      </c>
      <c r="I64">
        <v>12</v>
      </c>
      <c r="J64">
        <v>4</v>
      </c>
      <c r="K64" s="9">
        <f t="shared" si="3"/>
        <v>7.666666666666667</v>
      </c>
      <c r="L64">
        <f t="shared" si="4"/>
        <v>-8</v>
      </c>
      <c r="M64" s="3">
        <f t="shared" si="5"/>
        <v>-0.66666666666666663</v>
      </c>
    </row>
    <row r="65" spans="1:13" x14ac:dyDescent="0.35">
      <c r="A65" t="s">
        <v>9</v>
      </c>
      <c r="B65" s="1" t="s">
        <v>97</v>
      </c>
      <c r="C65" t="s">
        <v>98</v>
      </c>
      <c r="D65" t="s">
        <v>12</v>
      </c>
      <c r="E65" t="s">
        <v>115</v>
      </c>
      <c r="F65" t="s">
        <v>116</v>
      </c>
      <c r="G65" t="s">
        <v>453</v>
      </c>
      <c r="H65">
        <v>1</v>
      </c>
      <c r="I65">
        <v>18</v>
      </c>
      <c r="J65">
        <v>4</v>
      </c>
      <c r="K65" s="9">
        <f t="shared" si="3"/>
        <v>7.666666666666667</v>
      </c>
      <c r="L65">
        <f t="shared" si="4"/>
        <v>-14</v>
      </c>
      <c r="M65" s="3">
        <f t="shared" si="5"/>
        <v>-0.77777777777777779</v>
      </c>
    </row>
    <row r="66" spans="1:13" x14ac:dyDescent="0.35">
      <c r="A66" t="s">
        <v>9</v>
      </c>
      <c r="B66" s="1" t="s">
        <v>156</v>
      </c>
      <c r="C66" t="s">
        <v>157</v>
      </c>
      <c r="D66" t="s">
        <v>12</v>
      </c>
      <c r="E66" t="s">
        <v>166</v>
      </c>
      <c r="F66" t="s">
        <v>167</v>
      </c>
      <c r="G66" t="s">
        <v>15</v>
      </c>
      <c r="H66">
        <v>6</v>
      </c>
      <c r="I66">
        <v>7</v>
      </c>
      <c r="J66">
        <v>10</v>
      </c>
      <c r="K66" s="9">
        <f t="shared" si="3"/>
        <v>7.666666666666667</v>
      </c>
      <c r="L66">
        <f t="shared" si="4"/>
        <v>3</v>
      </c>
      <c r="M66" s="3">
        <f t="shared" si="5"/>
        <v>0.42857142857142855</v>
      </c>
    </row>
    <row r="67" spans="1:13" x14ac:dyDescent="0.35">
      <c r="A67" t="s">
        <v>9</v>
      </c>
      <c r="B67" s="1" t="s">
        <v>261</v>
      </c>
      <c r="C67" t="s">
        <v>262</v>
      </c>
      <c r="D67" t="s">
        <v>27</v>
      </c>
      <c r="E67" t="s">
        <v>265</v>
      </c>
      <c r="F67" t="s">
        <v>264</v>
      </c>
      <c r="G67" t="s">
        <v>453</v>
      </c>
      <c r="H67">
        <v>6</v>
      </c>
      <c r="I67">
        <v>8</v>
      </c>
      <c r="J67">
        <v>9</v>
      </c>
      <c r="K67" s="9">
        <f t="shared" si="3"/>
        <v>7.666666666666667</v>
      </c>
      <c r="L67">
        <f t="shared" si="4"/>
        <v>1</v>
      </c>
      <c r="M67" s="3">
        <f t="shared" si="5"/>
        <v>0.125</v>
      </c>
    </row>
    <row r="68" spans="1:13" x14ac:dyDescent="0.35">
      <c r="A68" t="s">
        <v>9</v>
      </c>
      <c r="B68" s="1" t="s">
        <v>285</v>
      </c>
      <c r="C68" t="s">
        <v>286</v>
      </c>
      <c r="D68" t="s">
        <v>12</v>
      </c>
      <c r="E68" t="s">
        <v>289</v>
      </c>
      <c r="F68" t="s">
        <v>290</v>
      </c>
      <c r="G68" t="s">
        <v>17</v>
      </c>
      <c r="H68">
        <v>7</v>
      </c>
      <c r="I68">
        <v>6</v>
      </c>
      <c r="J68">
        <v>10</v>
      </c>
      <c r="K68" s="9">
        <f t="shared" si="3"/>
        <v>7.666666666666667</v>
      </c>
      <c r="L68">
        <f t="shared" si="4"/>
        <v>4</v>
      </c>
      <c r="M68" s="3">
        <f t="shared" si="5"/>
        <v>0.66666666666666663</v>
      </c>
    </row>
    <row r="69" spans="1:13" x14ac:dyDescent="0.35">
      <c r="A69" t="s">
        <v>9</v>
      </c>
      <c r="B69" s="1" t="s">
        <v>19</v>
      </c>
      <c r="C69" t="s">
        <v>20</v>
      </c>
      <c r="D69" t="s">
        <v>12</v>
      </c>
      <c r="E69" t="s">
        <v>24</v>
      </c>
      <c r="F69" t="s">
        <v>22</v>
      </c>
      <c r="G69" t="s">
        <v>453</v>
      </c>
      <c r="H69">
        <v>7</v>
      </c>
      <c r="I69">
        <v>11</v>
      </c>
      <c r="J69">
        <v>4</v>
      </c>
      <c r="K69" s="9">
        <f t="shared" si="3"/>
        <v>7.333333333333333</v>
      </c>
      <c r="L69">
        <f t="shared" si="4"/>
        <v>-7</v>
      </c>
      <c r="M69" s="3">
        <f t="shared" si="5"/>
        <v>-0.63636363636363635</v>
      </c>
    </row>
    <row r="70" spans="1:13" x14ac:dyDescent="0.35">
      <c r="A70" t="s">
        <v>9</v>
      </c>
      <c r="B70" s="1" t="s">
        <v>46</v>
      </c>
      <c r="C70" t="s">
        <v>47</v>
      </c>
      <c r="D70" t="s">
        <v>12</v>
      </c>
      <c r="E70" t="s">
        <v>50</v>
      </c>
      <c r="F70" t="s">
        <v>49</v>
      </c>
      <c r="G70" t="s">
        <v>17</v>
      </c>
      <c r="H70">
        <v>8</v>
      </c>
      <c r="I70">
        <v>8</v>
      </c>
      <c r="J70">
        <v>6</v>
      </c>
      <c r="K70" s="9">
        <f t="shared" si="3"/>
        <v>7.333333333333333</v>
      </c>
      <c r="L70">
        <f t="shared" si="4"/>
        <v>-2</v>
      </c>
      <c r="M70" s="3">
        <f t="shared" si="5"/>
        <v>-0.25</v>
      </c>
    </row>
    <row r="71" spans="1:13" x14ac:dyDescent="0.35">
      <c r="A71" t="s">
        <v>9</v>
      </c>
      <c r="B71" s="1" t="s">
        <v>281</v>
      </c>
      <c r="C71" t="s">
        <v>282</v>
      </c>
      <c r="D71" t="s">
        <v>12</v>
      </c>
      <c r="E71" t="s">
        <v>283</v>
      </c>
      <c r="F71" t="s">
        <v>284</v>
      </c>
      <c r="G71" t="s">
        <v>17</v>
      </c>
      <c r="H71">
        <v>5</v>
      </c>
      <c r="I71">
        <v>9</v>
      </c>
      <c r="J71">
        <v>8</v>
      </c>
      <c r="K71" s="9">
        <f t="shared" ref="K71:K102" si="6">AVERAGE(H71:J71)</f>
        <v>7.333333333333333</v>
      </c>
      <c r="L71">
        <f t="shared" ref="L71:L102" si="7">J71-I71</f>
        <v>-1</v>
      </c>
      <c r="M71" s="3">
        <f t="shared" ref="M71:M102" si="8">IF(I71 &gt; 0,L71/I71," ")</f>
        <v>-0.1111111111111111</v>
      </c>
    </row>
    <row r="72" spans="1:13" x14ac:dyDescent="0.35">
      <c r="A72" t="s">
        <v>9</v>
      </c>
      <c r="B72" s="1" t="s">
        <v>156</v>
      </c>
      <c r="C72" t="s">
        <v>157</v>
      </c>
      <c r="D72" t="s">
        <v>12</v>
      </c>
      <c r="E72" t="s">
        <v>172</v>
      </c>
      <c r="F72" t="s">
        <v>173</v>
      </c>
      <c r="G72" t="s">
        <v>17</v>
      </c>
      <c r="H72">
        <v>3</v>
      </c>
      <c r="I72">
        <v>7</v>
      </c>
      <c r="J72">
        <v>11</v>
      </c>
      <c r="K72" s="9">
        <f t="shared" si="6"/>
        <v>7</v>
      </c>
      <c r="L72">
        <f t="shared" si="7"/>
        <v>4</v>
      </c>
      <c r="M72" s="3">
        <f t="shared" si="8"/>
        <v>0.5714285714285714</v>
      </c>
    </row>
    <row r="73" spans="1:13" x14ac:dyDescent="0.35">
      <c r="A73" t="s">
        <v>9</v>
      </c>
      <c r="B73" s="1" t="s">
        <v>19</v>
      </c>
      <c r="C73" t="s">
        <v>20</v>
      </c>
      <c r="D73" t="s">
        <v>12</v>
      </c>
      <c r="E73" t="s">
        <v>21</v>
      </c>
      <c r="F73" t="s">
        <v>22</v>
      </c>
      <c r="G73" t="s">
        <v>15</v>
      </c>
      <c r="H73">
        <v>6</v>
      </c>
      <c r="I73">
        <v>7</v>
      </c>
      <c r="J73">
        <v>7</v>
      </c>
      <c r="K73" s="9">
        <f t="shared" si="6"/>
        <v>6.666666666666667</v>
      </c>
      <c r="L73">
        <f t="shared" si="7"/>
        <v>0</v>
      </c>
      <c r="M73" s="3">
        <f t="shared" si="8"/>
        <v>0</v>
      </c>
    </row>
    <row r="74" spans="1:13" x14ac:dyDescent="0.35">
      <c r="A74" t="s">
        <v>9</v>
      </c>
      <c r="B74" s="1" t="s">
        <v>156</v>
      </c>
      <c r="C74" t="s">
        <v>157</v>
      </c>
      <c r="D74" t="s">
        <v>12</v>
      </c>
      <c r="E74" t="s">
        <v>162</v>
      </c>
      <c r="F74" t="s">
        <v>163</v>
      </c>
      <c r="G74" t="s">
        <v>15</v>
      </c>
      <c r="H74">
        <v>5</v>
      </c>
      <c r="I74">
        <v>5</v>
      </c>
      <c r="J74">
        <v>10</v>
      </c>
      <c r="K74" s="9">
        <f t="shared" si="6"/>
        <v>6.666666666666667</v>
      </c>
      <c r="L74">
        <f t="shared" si="7"/>
        <v>5</v>
      </c>
      <c r="M74" s="3">
        <f t="shared" si="8"/>
        <v>1</v>
      </c>
    </row>
    <row r="75" spans="1:13" x14ac:dyDescent="0.35">
      <c r="A75" t="s">
        <v>9</v>
      </c>
      <c r="B75" s="1" t="s">
        <v>156</v>
      </c>
      <c r="C75" t="s">
        <v>157</v>
      </c>
      <c r="D75" t="s">
        <v>12</v>
      </c>
      <c r="E75" t="s">
        <v>175</v>
      </c>
      <c r="F75" t="s">
        <v>176</v>
      </c>
      <c r="G75" t="s">
        <v>17</v>
      </c>
      <c r="H75">
        <v>6</v>
      </c>
      <c r="I75">
        <v>7</v>
      </c>
      <c r="J75">
        <v>7</v>
      </c>
      <c r="K75" s="9">
        <f t="shared" si="6"/>
        <v>6.666666666666667</v>
      </c>
      <c r="L75">
        <f t="shared" si="7"/>
        <v>0</v>
      </c>
      <c r="M75" s="3">
        <f t="shared" si="8"/>
        <v>0</v>
      </c>
    </row>
    <row r="76" spans="1:13" x14ac:dyDescent="0.35">
      <c r="A76" t="s">
        <v>9</v>
      </c>
      <c r="B76" s="1" t="s">
        <v>198</v>
      </c>
      <c r="C76" t="s">
        <v>199</v>
      </c>
      <c r="D76" t="s">
        <v>12</v>
      </c>
      <c r="E76" t="s">
        <v>200</v>
      </c>
      <c r="F76" t="s">
        <v>201</v>
      </c>
      <c r="G76" t="s">
        <v>453</v>
      </c>
      <c r="H76">
        <v>5</v>
      </c>
      <c r="I76">
        <v>11</v>
      </c>
      <c r="J76">
        <v>4</v>
      </c>
      <c r="K76" s="9">
        <f t="shared" si="6"/>
        <v>6.666666666666667</v>
      </c>
      <c r="L76">
        <f t="shared" si="7"/>
        <v>-7</v>
      </c>
      <c r="M76" s="3">
        <f t="shared" si="8"/>
        <v>-0.63636363636363635</v>
      </c>
    </row>
    <row r="77" spans="1:13" x14ac:dyDescent="0.35">
      <c r="A77" t="s">
        <v>9</v>
      </c>
      <c r="B77" s="1" t="s">
        <v>210</v>
      </c>
      <c r="C77" t="s">
        <v>211</v>
      </c>
      <c r="D77" t="s">
        <v>12</v>
      </c>
      <c r="E77" t="s">
        <v>212</v>
      </c>
      <c r="F77" t="s">
        <v>213</v>
      </c>
      <c r="G77" t="s">
        <v>15</v>
      </c>
      <c r="H77">
        <v>8</v>
      </c>
      <c r="I77">
        <v>4</v>
      </c>
      <c r="J77">
        <v>8</v>
      </c>
      <c r="K77" s="9">
        <f t="shared" si="6"/>
        <v>6.666666666666667</v>
      </c>
      <c r="L77">
        <f t="shared" si="7"/>
        <v>4</v>
      </c>
      <c r="M77" s="3">
        <f t="shared" si="8"/>
        <v>1</v>
      </c>
    </row>
    <row r="78" spans="1:13" x14ac:dyDescent="0.35">
      <c r="A78" t="s">
        <v>9</v>
      </c>
      <c r="B78" s="1" t="s">
        <v>261</v>
      </c>
      <c r="C78" t="s">
        <v>262</v>
      </c>
      <c r="D78" t="s">
        <v>27</v>
      </c>
      <c r="E78" t="s">
        <v>263</v>
      </c>
      <c r="F78" t="s">
        <v>264</v>
      </c>
      <c r="G78" t="s">
        <v>17</v>
      </c>
      <c r="H78">
        <v>5</v>
      </c>
      <c r="I78">
        <v>7</v>
      </c>
      <c r="J78">
        <v>8</v>
      </c>
      <c r="K78" s="9">
        <f t="shared" si="6"/>
        <v>6.666666666666667</v>
      </c>
      <c r="L78">
        <f t="shared" si="7"/>
        <v>1</v>
      </c>
      <c r="M78" s="3">
        <f t="shared" si="8"/>
        <v>0.14285714285714285</v>
      </c>
    </row>
    <row r="79" spans="1:13" x14ac:dyDescent="0.35">
      <c r="A79" t="s">
        <v>9</v>
      </c>
      <c r="B79" s="1" t="s">
        <v>276</v>
      </c>
      <c r="C79" t="s">
        <v>277</v>
      </c>
      <c r="D79" t="s">
        <v>12</v>
      </c>
      <c r="E79" t="s">
        <v>279</v>
      </c>
      <c r="F79" t="s">
        <v>277</v>
      </c>
      <c r="G79" t="s">
        <v>15</v>
      </c>
      <c r="H79">
        <v>6</v>
      </c>
      <c r="I79">
        <v>6</v>
      </c>
      <c r="J79">
        <v>8</v>
      </c>
      <c r="K79" s="9">
        <f t="shared" si="6"/>
        <v>6.666666666666667</v>
      </c>
      <c r="L79">
        <f t="shared" si="7"/>
        <v>2</v>
      </c>
      <c r="M79" s="3">
        <f t="shared" si="8"/>
        <v>0.33333333333333331</v>
      </c>
    </row>
    <row r="80" spans="1:13" x14ac:dyDescent="0.35">
      <c r="A80" t="s">
        <v>9</v>
      </c>
      <c r="B80" s="1" t="s">
        <v>395</v>
      </c>
      <c r="C80" t="s">
        <v>396</v>
      </c>
      <c r="D80" t="s">
        <v>27</v>
      </c>
      <c r="E80" t="s">
        <v>397</v>
      </c>
      <c r="F80" t="s">
        <v>398</v>
      </c>
      <c r="G80" t="s">
        <v>30</v>
      </c>
      <c r="H80">
        <v>5</v>
      </c>
      <c r="I80">
        <v>8</v>
      </c>
      <c r="J80">
        <v>7</v>
      </c>
      <c r="K80" s="9">
        <f t="shared" si="6"/>
        <v>6.666666666666667</v>
      </c>
      <c r="L80">
        <f t="shared" si="7"/>
        <v>-1</v>
      </c>
      <c r="M80" s="3">
        <f t="shared" si="8"/>
        <v>-0.125</v>
      </c>
    </row>
    <row r="81" spans="1:13" x14ac:dyDescent="0.35">
      <c r="A81" t="s">
        <v>9</v>
      </c>
      <c r="B81" s="1" t="s">
        <v>19</v>
      </c>
      <c r="C81" t="s">
        <v>20</v>
      </c>
      <c r="D81" t="s">
        <v>12</v>
      </c>
      <c r="E81" t="s">
        <v>23</v>
      </c>
      <c r="F81" t="s">
        <v>22</v>
      </c>
      <c r="G81" t="s">
        <v>17</v>
      </c>
      <c r="H81">
        <v>6</v>
      </c>
      <c r="I81">
        <v>9</v>
      </c>
      <c r="J81">
        <v>4</v>
      </c>
      <c r="K81" s="9">
        <f t="shared" si="6"/>
        <v>6.333333333333333</v>
      </c>
      <c r="L81">
        <f t="shared" si="7"/>
        <v>-5</v>
      </c>
      <c r="M81" s="3">
        <f t="shared" si="8"/>
        <v>-0.55555555555555558</v>
      </c>
    </row>
    <row r="82" spans="1:13" x14ac:dyDescent="0.35">
      <c r="A82" t="s">
        <v>9</v>
      </c>
      <c r="B82" s="1" t="s">
        <v>97</v>
      </c>
      <c r="C82" t="s">
        <v>98</v>
      </c>
      <c r="D82" t="s">
        <v>12</v>
      </c>
      <c r="E82" t="s">
        <v>99</v>
      </c>
      <c r="F82" t="s">
        <v>100</v>
      </c>
      <c r="G82" t="s">
        <v>15</v>
      </c>
      <c r="H82">
        <v>6</v>
      </c>
      <c r="I82">
        <v>9</v>
      </c>
      <c r="J82">
        <v>4</v>
      </c>
      <c r="K82" s="9">
        <f t="shared" si="6"/>
        <v>6.333333333333333</v>
      </c>
      <c r="L82">
        <f t="shared" si="7"/>
        <v>-5</v>
      </c>
      <c r="M82" s="3">
        <f t="shared" si="8"/>
        <v>-0.55555555555555558</v>
      </c>
    </row>
    <row r="83" spans="1:13" x14ac:dyDescent="0.35">
      <c r="A83" t="s">
        <v>9</v>
      </c>
      <c r="B83" s="1" t="s">
        <v>342</v>
      </c>
      <c r="C83" t="s">
        <v>343</v>
      </c>
      <c r="D83" t="s">
        <v>27</v>
      </c>
      <c r="E83" t="s">
        <v>346</v>
      </c>
      <c r="F83" t="s">
        <v>347</v>
      </c>
      <c r="G83" t="s">
        <v>15</v>
      </c>
      <c r="H83">
        <v>5</v>
      </c>
      <c r="I83">
        <v>6</v>
      </c>
      <c r="J83">
        <v>8</v>
      </c>
      <c r="K83" s="9">
        <f t="shared" si="6"/>
        <v>6.333333333333333</v>
      </c>
      <c r="L83">
        <f t="shared" si="7"/>
        <v>2</v>
      </c>
      <c r="M83" s="3">
        <f t="shared" si="8"/>
        <v>0.33333333333333331</v>
      </c>
    </row>
    <row r="84" spans="1:13" x14ac:dyDescent="0.35">
      <c r="A84" t="s">
        <v>9</v>
      </c>
      <c r="B84" s="1" t="s">
        <v>255</v>
      </c>
      <c r="C84" t="s">
        <v>256</v>
      </c>
      <c r="D84" t="s">
        <v>12</v>
      </c>
      <c r="E84" t="s">
        <v>259</v>
      </c>
      <c r="F84" t="s">
        <v>258</v>
      </c>
      <c r="G84" t="s">
        <v>17</v>
      </c>
      <c r="H84">
        <v>6</v>
      </c>
      <c r="I84">
        <v>5</v>
      </c>
      <c r="J84">
        <v>7</v>
      </c>
      <c r="K84" s="9">
        <f t="shared" si="6"/>
        <v>6</v>
      </c>
      <c r="L84">
        <f t="shared" si="7"/>
        <v>2</v>
      </c>
      <c r="M84" s="3">
        <f t="shared" si="8"/>
        <v>0.4</v>
      </c>
    </row>
    <row r="85" spans="1:13" x14ac:dyDescent="0.35">
      <c r="A85" t="s">
        <v>9</v>
      </c>
      <c r="B85" s="1" t="s">
        <v>255</v>
      </c>
      <c r="C85" t="s">
        <v>256</v>
      </c>
      <c r="D85" t="s">
        <v>12</v>
      </c>
      <c r="E85" t="s">
        <v>260</v>
      </c>
      <c r="F85" t="s">
        <v>258</v>
      </c>
      <c r="G85" t="s">
        <v>453</v>
      </c>
      <c r="H85">
        <v>11</v>
      </c>
      <c r="I85">
        <v>2</v>
      </c>
      <c r="J85">
        <v>5</v>
      </c>
      <c r="K85" s="9">
        <f t="shared" si="6"/>
        <v>6</v>
      </c>
      <c r="L85">
        <f t="shared" si="7"/>
        <v>3</v>
      </c>
      <c r="M85" s="3">
        <f t="shared" si="8"/>
        <v>1.5</v>
      </c>
    </row>
    <row r="86" spans="1:13" x14ac:dyDescent="0.35">
      <c r="A86" t="s">
        <v>9</v>
      </c>
      <c r="B86" s="1" t="s">
        <v>25</v>
      </c>
      <c r="C86" t="s">
        <v>26</v>
      </c>
      <c r="D86" t="s">
        <v>27</v>
      </c>
      <c r="E86" t="s">
        <v>28</v>
      </c>
      <c r="F86" t="s">
        <v>29</v>
      </c>
      <c r="G86" t="s">
        <v>30</v>
      </c>
      <c r="H86">
        <v>0</v>
      </c>
      <c r="I86">
        <v>4</v>
      </c>
      <c r="J86">
        <v>13</v>
      </c>
      <c r="K86" s="9">
        <f t="shared" si="6"/>
        <v>5.666666666666667</v>
      </c>
      <c r="L86">
        <f t="shared" si="7"/>
        <v>9</v>
      </c>
      <c r="M86" s="3">
        <f t="shared" si="8"/>
        <v>2.25</v>
      </c>
    </row>
    <row r="87" spans="1:13" x14ac:dyDescent="0.35">
      <c r="A87" t="s">
        <v>9</v>
      </c>
      <c r="B87" s="1" t="s">
        <v>53</v>
      </c>
      <c r="C87" t="s">
        <v>54</v>
      </c>
      <c r="D87" t="s">
        <v>12</v>
      </c>
      <c r="E87" t="s">
        <v>55</v>
      </c>
      <c r="F87" t="s">
        <v>56</v>
      </c>
      <c r="G87" t="s">
        <v>17</v>
      </c>
      <c r="H87">
        <v>5</v>
      </c>
      <c r="I87">
        <v>8</v>
      </c>
      <c r="J87">
        <v>4</v>
      </c>
      <c r="K87" s="9">
        <f t="shared" si="6"/>
        <v>5.666666666666667</v>
      </c>
      <c r="L87">
        <f t="shared" si="7"/>
        <v>-4</v>
      </c>
      <c r="M87" s="3">
        <f t="shared" si="8"/>
        <v>-0.5</v>
      </c>
    </row>
    <row r="88" spans="1:13" x14ac:dyDescent="0.35">
      <c r="A88" t="s">
        <v>9</v>
      </c>
      <c r="B88" s="1" t="s">
        <v>156</v>
      </c>
      <c r="C88" t="s">
        <v>157</v>
      </c>
      <c r="D88" t="s">
        <v>12</v>
      </c>
      <c r="E88" t="s">
        <v>187</v>
      </c>
      <c r="F88" t="s">
        <v>188</v>
      </c>
      <c r="G88" t="s">
        <v>453</v>
      </c>
      <c r="H88">
        <v>8</v>
      </c>
      <c r="I88">
        <v>7</v>
      </c>
      <c r="J88">
        <v>2</v>
      </c>
      <c r="K88" s="9">
        <f t="shared" si="6"/>
        <v>5.666666666666667</v>
      </c>
      <c r="L88">
        <f t="shared" si="7"/>
        <v>-5</v>
      </c>
      <c r="M88" s="3">
        <f t="shared" si="8"/>
        <v>-0.7142857142857143</v>
      </c>
    </row>
    <row r="89" spans="1:13" x14ac:dyDescent="0.35">
      <c r="A89" t="s">
        <v>9</v>
      </c>
      <c r="B89" s="1" t="s">
        <v>156</v>
      </c>
      <c r="C89" t="s">
        <v>157</v>
      </c>
      <c r="D89" t="s">
        <v>12</v>
      </c>
      <c r="E89" t="s">
        <v>189</v>
      </c>
      <c r="F89" t="s">
        <v>190</v>
      </c>
      <c r="G89" t="s">
        <v>453</v>
      </c>
      <c r="H89">
        <v>4</v>
      </c>
      <c r="I89">
        <v>5</v>
      </c>
      <c r="J89">
        <v>8</v>
      </c>
      <c r="K89" s="9">
        <f t="shared" si="6"/>
        <v>5.666666666666667</v>
      </c>
      <c r="L89">
        <f t="shared" si="7"/>
        <v>3</v>
      </c>
      <c r="M89" s="3">
        <f t="shared" si="8"/>
        <v>0.6</v>
      </c>
    </row>
    <row r="90" spans="1:13" x14ac:dyDescent="0.35">
      <c r="A90" t="s">
        <v>9</v>
      </c>
      <c r="B90" s="1" t="s">
        <v>210</v>
      </c>
      <c r="C90" t="s">
        <v>211</v>
      </c>
      <c r="D90" t="s">
        <v>12</v>
      </c>
      <c r="E90" t="s">
        <v>214</v>
      </c>
      <c r="F90" t="s">
        <v>215</v>
      </c>
      <c r="G90" t="s">
        <v>15</v>
      </c>
      <c r="H90">
        <v>6</v>
      </c>
      <c r="I90">
        <v>4</v>
      </c>
      <c r="J90">
        <v>7</v>
      </c>
      <c r="K90" s="9">
        <f t="shared" si="6"/>
        <v>5.666666666666667</v>
      </c>
      <c r="L90">
        <f t="shared" si="7"/>
        <v>3</v>
      </c>
      <c r="M90" s="3">
        <f t="shared" si="8"/>
        <v>0.75</v>
      </c>
    </row>
    <row r="91" spans="1:13" x14ac:dyDescent="0.35">
      <c r="A91" t="s">
        <v>9</v>
      </c>
      <c r="B91" s="1" t="s">
        <v>72</v>
      </c>
      <c r="C91" t="s">
        <v>73</v>
      </c>
      <c r="D91" t="s">
        <v>12</v>
      </c>
      <c r="E91" t="s">
        <v>78</v>
      </c>
      <c r="F91" t="s">
        <v>79</v>
      </c>
      <c r="G91" t="s">
        <v>17</v>
      </c>
      <c r="H91">
        <v>10</v>
      </c>
      <c r="I91">
        <v>2</v>
      </c>
      <c r="J91">
        <v>4</v>
      </c>
      <c r="K91" s="9">
        <f t="shared" si="6"/>
        <v>5.333333333333333</v>
      </c>
      <c r="L91">
        <f t="shared" si="7"/>
        <v>2</v>
      </c>
      <c r="M91" s="3">
        <f t="shared" si="8"/>
        <v>1</v>
      </c>
    </row>
    <row r="92" spans="1:13" x14ac:dyDescent="0.35">
      <c r="A92" t="s">
        <v>9</v>
      </c>
      <c r="B92" s="1" t="s">
        <v>127</v>
      </c>
      <c r="C92" t="s">
        <v>128</v>
      </c>
      <c r="D92" t="s">
        <v>12</v>
      </c>
      <c r="E92" t="s">
        <v>139</v>
      </c>
      <c r="F92" t="s">
        <v>132</v>
      </c>
      <c r="G92" t="s">
        <v>17</v>
      </c>
      <c r="H92">
        <v>4</v>
      </c>
      <c r="I92">
        <v>7</v>
      </c>
      <c r="J92">
        <v>5</v>
      </c>
      <c r="K92" s="9">
        <f t="shared" si="6"/>
        <v>5.333333333333333</v>
      </c>
      <c r="L92">
        <f t="shared" si="7"/>
        <v>-2</v>
      </c>
      <c r="M92" s="3">
        <f t="shared" si="8"/>
        <v>-0.2857142857142857</v>
      </c>
    </row>
    <row r="93" spans="1:13" x14ac:dyDescent="0.35">
      <c r="A93" t="s">
        <v>9</v>
      </c>
      <c r="B93" s="1" t="s">
        <v>380</v>
      </c>
      <c r="C93" t="s">
        <v>381</v>
      </c>
      <c r="D93" t="s">
        <v>12</v>
      </c>
      <c r="E93" t="s">
        <v>382</v>
      </c>
      <c r="F93" t="s">
        <v>383</v>
      </c>
      <c r="G93" t="s">
        <v>17</v>
      </c>
      <c r="H93">
        <v>4</v>
      </c>
      <c r="I93">
        <v>2</v>
      </c>
      <c r="J93">
        <v>10</v>
      </c>
      <c r="K93" s="9">
        <f t="shared" si="6"/>
        <v>5.333333333333333</v>
      </c>
      <c r="L93">
        <f t="shared" si="7"/>
        <v>8</v>
      </c>
      <c r="M93" s="3">
        <f t="shared" si="8"/>
        <v>4</v>
      </c>
    </row>
    <row r="94" spans="1:13" x14ac:dyDescent="0.35">
      <c r="A94" t="s">
        <v>9</v>
      </c>
      <c r="B94" s="1" t="s">
        <v>63</v>
      </c>
      <c r="C94" t="s">
        <v>64</v>
      </c>
      <c r="D94" t="s">
        <v>12</v>
      </c>
      <c r="E94" t="s">
        <v>65</v>
      </c>
      <c r="F94" t="s">
        <v>64</v>
      </c>
      <c r="G94" t="s">
        <v>15</v>
      </c>
      <c r="H94">
        <v>2</v>
      </c>
      <c r="I94">
        <v>2</v>
      </c>
      <c r="J94">
        <v>11</v>
      </c>
      <c r="K94" s="9">
        <f t="shared" si="6"/>
        <v>5</v>
      </c>
      <c r="L94">
        <f t="shared" si="7"/>
        <v>9</v>
      </c>
      <c r="M94" s="3">
        <f t="shared" si="8"/>
        <v>4.5</v>
      </c>
    </row>
    <row r="95" spans="1:13" x14ac:dyDescent="0.35">
      <c r="A95" t="s">
        <v>9</v>
      </c>
      <c r="B95" s="1" t="s">
        <v>156</v>
      </c>
      <c r="C95" t="s">
        <v>157</v>
      </c>
      <c r="D95" t="s">
        <v>12</v>
      </c>
      <c r="E95" t="s">
        <v>177</v>
      </c>
      <c r="F95" t="s">
        <v>167</v>
      </c>
      <c r="G95" t="s">
        <v>17</v>
      </c>
      <c r="H95">
        <v>4</v>
      </c>
      <c r="I95">
        <v>3</v>
      </c>
      <c r="J95">
        <v>8</v>
      </c>
      <c r="K95" s="9">
        <f t="shared" si="6"/>
        <v>5</v>
      </c>
      <c r="L95">
        <f t="shared" si="7"/>
        <v>5</v>
      </c>
      <c r="M95" s="3">
        <f t="shared" si="8"/>
        <v>1.6666666666666667</v>
      </c>
    </row>
    <row r="96" spans="1:13" x14ac:dyDescent="0.35">
      <c r="A96" t="s">
        <v>9</v>
      </c>
      <c r="B96" s="1" t="s">
        <v>210</v>
      </c>
      <c r="C96" t="s">
        <v>211</v>
      </c>
      <c r="D96" t="s">
        <v>12</v>
      </c>
      <c r="E96" t="s">
        <v>218</v>
      </c>
      <c r="F96" t="s">
        <v>213</v>
      </c>
      <c r="G96" t="s">
        <v>17</v>
      </c>
      <c r="H96">
        <v>8</v>
      </c>
      <c r="I96">
        <v>2</v>
      </c>
      <c r="J96">
        <v>5</v>
      </c>
      <c r="K96" s="9">
        <f t="shared" si="6"/>
        <v>5</v>
      </c>
      <c r="L96">
        <f t="shared" si="7"/>
        <v>3</v>
      </c>
      <c r="M96" s="3">
        <f t="shared" si="8"/>
        <v>1.5</v>
      </c>
    </row>
    <row r="97" spans="1:13" x14ac:dyDescent="0.35">
      <c r="A97" t="s">
        <v>9</v>
      </c>
      <c r="B97" s="1" t="s">
        <v>276</v>
      </c>
      <c r="C97" t="s">
        <v>277</v>
      </c>
      <c r="D97" t="s">
        <v>12</v>
      </c>
      <c r="E97" t="s">
        <v>280</v>
      </c>
      <c r="F97" t="s">
        <v>277</v>
      </c>
      <c r="G97" t="s">
        <v>17</v>
      </c>
      <c r="H97">
        <v>4</v>
      </c>
      <c r="I97">
        <v>8</v>
      </c>
      <c r="J97">
        <v>3</v>
      </c>
      <c r="K97" s="9">
        <f t="shared" si="6"/>
        <v>5</v>
      </c>
      <c r="L97">
        <f t="shared" si="7"/>
        <v>-5</v>
      </c>
      <c r="M97" s="3">
        <f t="shared" si="8"/>
        <v>-0.625</v>
      </c>
    </row>
    <row r="98" spans="1:13" x14ac:dyDescent="0.35">
      <c r="A98" t="s">
        <v>9</v>
      </c>
      <c r="B98" s="1" t="s">
        <v>285</v>
      </c>
      <c r="C98" t="s">
        <v>286</v>
      </c>
      <c r="D98" t="s">
        <v>12</v>
      </c>
      <c r="E98" t="s">
        <v>287</v>
      </c>
      <c r="F98" t="s">
        <v>288</v>
      </c>
      <c r="G98" t="s">
        <v>17</v>
      </c>
      <c r="H98">
        <v>4</v>
      </c>
      <c r="I98">
        <v>5</v>
      </c>
      <c r="J98">
        <v>6</v>
      </c>
      <c r="K98" s="9">
        <f t="shared" si="6"/>
        <v>5</v>
      </c>
      <c r="L98">
        <f t="shared" si="7"/>
        <v>1</v>
      </c>
      <c r="M98" s="3">
        <f t="shared" si="8"/>
        <v>0.2</v>
      </c>
    </row>
    <row r="99" spans="1:13" x14ac:dyDescent="0.35">
      <c r="A99" t="s">
        <v>9</v>
      </c>
      <c r="B99" s="1" t="s">
        <v>67</v>
      </c>
      <c r="C99" t="s">
        <v>68</v>
      </c>
      <c r="D99" t="s">
        <v>12</v>
      </c>
      <c r="E99" t="s">
        <v>71</v>
      </c>
      <c r="F99" t="s">
        <v>68</v>
      </c>
      <c r="G99" t="s">
        <v>15</v>
      </c>
      <c r="H99">
        <v>1</v>
      </c>
      <c r="I99">
        <v>11</v>
      </c>
      <c r="J99">
        <v>2</v>
      </c>
      <c r="K99" s="9">
        <f t="shared" si="6"/>
        <v>4.666666666666667</v>
      </c>
      <c r="L99">
        <f t="shared" si="7"/>
        <v>-9</v>
      </c>
      <c r="M99" s="3">
        <f t="shared" si="8"/>
        <v>-0.81818181818181823</v>
      </c>
    </row>
    <row r="100" spans="1:13" x14ac:dyDescent="0.35">
      <c r="A100" t="s">
        <v>9</v>
      </c>
      <c r="B100" s="1" t="s">
        <v>85</v>
      </c>
      <c r="C100" t="s">
        <v>86</v>
      </c>
      <c r="D100" t="s">
        <v>12</v>
      </c>
      <c r="E100" t="s">
        <v>87</v>
      </c>
      <c r="F100" t="s">
        <v>88</v>
      </c>
      <c r="G100" t="s">
        <v>15</v>
      </c>
      <c r="H100">
        <v>4</v>
      </c>
      <c r="I100">
        <v>5</v>
      </c>
      <c r="J100">
        <v>5</v>
      </c>
      <c r="K100" s="9">
        <f t="shared" si="6"/>
        <v>4.666666666666667</v>
      </c>
      <c r="L100">
        <f t="shared" si="7"/>
        <v>0</v>
      </c>
      <c r="M100" s="3">
        <f t="shared" si="8"/>
        <v>0</v>
      </c>
    </row>
    <row r="101" spans="1:13" x14ac:dyDescent="0.35">
      <c r="A101" t="s">
        <v>9</v>
      </c>
      <c r="B101" s="1" t="s">
        <v>142</v>
      </c>
      <c r="C101" t="s">
        <v>143</v>
      </c>
      <c r="D101" t="s">
        <v>12</v>
      </c>
      <c r="E101" t="s">
        <v>144</v>
      </c>
      <c r="F101" t="s">
        <v>145</v>
      </c>
      <c r="G101" t="s">
        <v>453</v>
      </c>
      <c r="H101">
        <v>2</v>
      </c>
      <c r="I101">
        <v>3</v>
      </c>
      <c r="J101">
        <v>9</v>
      </c>
      <c r="K101" s="9">
        <f t="shared" si="6"/>
        <v>4.666666666666667</v>
      </c>
      <c r="L101">
        <f t="shared" si="7"/>
        <v>6</v>
      </c>
      <c r="M101" s="3">
        <f t="shared" si="8"/>
        <v>2</v>
      </c>
    </row>
    <row r="102" spans="1:13" x14ac:dyDescent="0.35">
      <c r="A102" t="s">
        <v>9</v>
      </c>
      <c r="B102" s="1" t="s">
        <v>210</v>
      </c>
      <c r="C102" t="s">
        <v>211</v>
      </c>
      <c r="D102" t="s">
        <v>12</v>
      </c>
      <c r="E102" t="s">
        <v>217</v>
      </c>
      <c r="F102" t="s">
        <v>215</v>
      </c>
      <c r="G102" t="s">
        <v>17</v>
      </c>
      <c r="H102">
        <v>7</v>
      </c>
      <c r="I102">
        <v>3</v>
      </c>
      <c r="J102">
        <v>4</v>
      </c>
      <c r="K102" s="9">
        <f t="shared" si="6"/>
        <v>4.666666666666667</v>
      </c>
      <c r="L102">
        <f t="shared" si="7"/>
        <v>1</v>
      </c>
      <c r="M102" s="3">
        <f t="shared" si="8"/>
        <v>0.33333333333333331</v>
      </c>
    </row>
    <row r="103" spans="1:13" x14ac:dyDescent="0.35">
      <c r="A103" t="s">
        <v>9</v>
      </c>
      <c r="B103" s="1" t="s">
        <v>63</v>
      </c>
      <c r="C103" t="s">
        <v>64</v>
      </c>
      <c r="D103" t="s">
        <v>12</v>
      </c>
      <c r="E103" t="s">
        <v>66</v>
      </c>
      <c r="F103" t="s">
        <v>64</v>
      </c>
      <c r="G103" t="s">
        <v>17</v>
      </c>
      <c r="H103">
        <v>0</v>
      </c>
      <c r="I103">
        <v>2</v>
      </c>
      <c r="J103">
        <v>11</v>
      </c>
      <c r="K103" s="9">
        <f t="shared" ref="K103:K134" si="9">AVERAGE(H103:J103)</f>
        <v>4.333333333333333</v>
      </c>
      <c r="L103">
        <f t="shared" ref="L103:L134" si="10">J103-I103</f>
        <v>9</v>
      </c>
      <c r="M103" s="3">
        <f t="shared" ref="M103:M134" si="11">IF(I103 &gt; 0,L103/I103," ")</f>
        <v>4.5</v>
      </c>
    </row>
    <row r="104" spans="1:13" x14ac:dyDescent="0.35">
      <c r="A104" t="s">
        <v>9</v>
      </c>
      <c r="B104" s="1" t="s">
        <v>250</v>
      </c>
      <c r="C104" t="s">
        <v>251</v>
      </c>
      <c r="D104" t="s">
        <v>12</v>
      </c>
      <c r="E104" t="s">
        <v>252</v>
      </c>
      <c r="F104" t="s">
        <v>253</v>
      </c>
      <c r="G104" t="s">
        <v>15</v>
      </c>
      <c r="H104">
        <v>2</v>
      </c>
      <c r="I104">
        <v>8</v>
      </c>
      <c r="J104">
        <v>2</v>
      </c>
      <c r="K104" s="9">
        <f t="shared" si="9"/>
        <v>4</v>
      </c>
      <c r="L104">
        <f t="shared" si="10"/>
        <v>-6</v>
      </c>
      <c r="M104" s="3">
        <f t="shared" si="11"/>
        <v>-0.75</v>
      </c>
    </row>
    <row r="105" spans="1:13" x14ac:dyDescent="0.35">
      <c r="A105" t="s">
        <v>9</v>
      </c>
      <c r="B105" s="1" t="s">
        <v>391</v>
      </c>
      <c r="C105" t="s">
        <v>392</v>
      </c>
      <c r="D105" t="s">
        <v>27</v>
      </c>
      <c r="E105" t="s">
        <v>393</v>
      </c>
      <c r="F105" t="s">
        <v>394</v>
      </c>
      <c r="G105" t="s">
        <v>30</v>
      </c>
      <c r="H105">
        <v>0</v>
      </c>
      <c r="I105">
        <v>5</v>
      </c>
      <c r="J105">
        <v>7</v>
      </c>
      <c r="K105" s="9">
        <f t="shared" si="9"/>
        <v>4</v>
      </c>
      <c r="L105">
        <f t="shared" si="10"/>
        <v>2</v>
      </c>
      <c r="M105" s="3">
        <f t="shared" si="11"/>
        <v>0.4</v>
      </c>
    </row>
    <row r="106" spans="1:13" x14ac:dyDescent="0.35">
      <c r="A106" t="s">
        <v>9</v>
      </c>
      <c r="B106" s="1" t="s">
        <v>97</v>
      </c>
      <c r="C106" t="s">
        <v>98</v>
      </c>
      <c r="D106" t="s">
        <v>12</v>
      </c>
      <c r="E106" t="s">
        <v>107</v>
      </c>
      <c r="F106" t="s">
        <v>108</v>
      </c>
      <c r="G106" t="s">
        <v>453</v>
      </c>
      <c r="H106">
        <v>2</v>
      </c>
      <c r="I106">
        <v>8</v>
      </c>
      <c r="J106">
        <v>1</v>
      </c>
      <c r="K106" s="9">
        <f t="shared" si="9"/>
        <v>3.6666666666666665</v>
      </c>
      <c r="L106">
        <f t="shared" si="10"/>
        <v>-7</v>
      </c>
      <c r="M106" s="3">
        <f t="shared" si="11"/>
        <v>-0.875</v>
      </c>
    </row>
    <row r="107" spans="1:13" x14ac:dyDescent="0.35">
      <c r="A107" t="s">
        <v>9</v>
      </c>
      <c r="B107" s="1" t="s">
        <v>156</v>
      </c>
      <c r="C107" t="s">
        <v>157</v>
      </c>
      <c r="D107" t="s">
        <v>12</v>
      </c>
      <c r="E107" t="s">
        <v>196</v>
      </c>
      <c r="F107" t="s">
        <v>197</v>
      </c>
      <c r="G107" t="s">
        <v>195</v>
      </c>
      <c r="H107">
        <v>0</v>
      </c>
      <c r="I107">
        <v>6</v>
      </c>
      <c r="J107">
        <v>5</v>
      </c>
      <c r="K107" s="9">
        <f t="shared" si="9"/>
        <v>3.6666666666666665</v>
      </c>
      <c r="L107">
        <f t="shared" si="10"/>
        <v>-1</v>
      </c>
      <c r="M107" s="3">
        <f t="shared" si="11"/>
        <v>-0.16666666666666666</v>
      </c>
    </row>
    <row r="108" spans="1:13" x14ac:dyDescent="0.35">
      <c r="A108" t="s">
        <v>9</v>
      </c>
      <c r="B108" s="1" t="s">
        <v>304</v>
      </c>
      <c r="C108" t="s">
        <v>305</v>
      </c>
      <c r="D108" t="s">
        <v>12</v>
      </c>
      <c r="E108" t="s">
        <v>306</v>
      </c>
      <c r="F108" t="s">
        <v>305</v>
      </c>
      <c r="G108" t="s">
        <v>15</v>
      </c>
      <c r="H108">
        <v>8</v>
      </c>
      <c r="I108">
        <v>1</v>
      </c>
      <c r="J108">
        <v>2</v>
      </c>
      <c r="K108" s="9">
        <f t="shared" si="9"/>
        <v>3.6666666666666665</v>
      </c>
      <c r="L108">
        <f t="shared" si="10"/>
        <v>1</v>
      </c>
      <c r="M108" s="3">
        <f t="shared" si="11"/>
        <v>1</v>
      </c>
    </row>
    <row r="109" spans="1:13" x14ac:dyDescent="0.35">
      <c r="A109" t="s">
        <v>9</v>
      </c>
      <c r="B109" s="1" t="s">
        <v>250</v>
      </c>
      <c r="C109" t="s">
        <v>251</v>
      </c>
      <c r="D109" t="s">
        <v>12</v>
      </c>
      <c r="E109" t="s">
        <v>254</v>
      </c>
      <c r="F109" t="s">
        <v>253</v>
      </c>
      <c r="G109" t="s">
        <v>453</v>
      </c>
      <c r="H109">
        <v>5</v>
      </c>
      <c r="I109">
        <v>3</v>
      </c>
      <c r="J109">
        <v>2</v>
      </c>
      <c r="K109" s="9">
        <f t="shared" si="9"/>
        <v>3.3333333333333335</v>
      </c>
      <c r="L109">
        <f t="shared" si="10"/>
        <v>-1</v>
      </c>
      <c r="M109" s="3">
        <f t="shared" si="11"/>
        <v>-0.33333333333333331</v>
      </c>
    </row>
    <row r="110" spans="1:13" x14ac:dyDescent="0.35">
      <c r="A110" t="s">
        <v>9</v>
      </c>
      <c r="B110" s="1" t="s">
        <v>285</v>
      </c>
      <c r="C110" t="s">
        <v>286</v>
      </c>
      <c r="D110" t="s">
        <v>12</v>
      </c>
      <c r="E110" t="s">
        <v>293</v>
      </c>
      <c r="F110" t="s">
        <v>294</v>
      </c>
      <c r="G110" t="s">
        <v>17</v>
      </c>
      <c r="H110">
        <v>6</v>
      </c>
      <c r="I110">
        <v>2</v>
      </c>
      <c r="J110">
        <v>2</v>
      </c>
      <c r="K110" s="9">
        <f t="shared" si="9"/>
        <v>3.3333333333333335</v>
      </c>
      <c r="L110">
        <f t="shared" si="10"/>
        <v>0</v>
      </c>
      <c r="M110" s="3">
        <f t="shared" si="11"/>
        <v>0</v>
      </c>
    </row>
    <row r="111" spans="1:13" x14ac:dyDescent="0.35">
      <c r="A111" t="s">
        <v>9</v>
      </c>
      <c r="B111" s="1" t="s">
        <v>285</v>
      </c>
      <c r="C111" t="s">
        <v>286</v>
      </c>
      <c r="D111" t="s">
        <v>12</v>
      </c>
      <c r="E111" t="s">
        <v>296</v>
      </c>
      <c r="F111" t="s">
        <v>297</v>
      </c>
      <c r="G111" t="s">
        <v>453</v>
      </c>
      <c r="H111">
        <v>5</v>
      </c>
      <c r="I111">
        <v>2</v>
      </c>
      <c r="J111">
        <v>3</v>
      </c>
      <c r="K111" s="9">
        <f t="shared" si="9"/>
        <v>3.3333333333333335</v>
      </c>
      <c r="L111">
        <f t="shared" si="10"/>
        <v>1</v>
      </c>
      <c r="M111" s="3">
        <f t="shared" si="11"/>
        <v>0.5</v>
      </c>
    </row>
    <row r="112" spans="1:13" x14ac:dyDescent="0.35">
      <c r="A112" t="s">
        <v>9</v>
      </c>
      <c r="B112" s="1" t="s">
        <v>146</v>
      </c>
      <c r="C112" t="s">
        <v>147</v>
      </c>
      <c r="D112" t="s">
        <v>12</v>
      </c>
      <c r="E112" t="s">
        <v>155</v>
      </c>
      <c r="F112" t="s">
        <v>149</v>
      </c>
      <c r="G112" t="s">
        <v>453</v>
      </c>
      <c r="H112">
        <v>2</v>
      </c>
      <c r="I112">
        <v>2</v>
      </c>
      <c r="J112">
        <v>5</v>
      </c>
      <c r="K112" s="9">
        <f t="shared" si="9"/>
        <v>3</v>
      </c>
      <c r="L112">
        <f t="shared" si="10"/>
        <v>3</v>
      </c>
      <c r="M112" s="3">
        <f t="shared" si="11"/>
        <v>1.5</v>
      </c>
    </row>
    <row r="113" spans="1:13" x14ac:dyDescent="0.35">
      <c r="A113" t="s">
        <v>9</v>
      </c>
      <c r="B113" s="1" t="s">
        <v>146</v>
      </c>
      <c r="C113" t="s">
        <v>147</v>
      </c>
      <c r="D113" t="s">
        <v>12</v>
      </c>
      <c r="E113" t="s">
        <v>154</v>
      </c>
      <c r="F113" t="s">
        <v>151</v>
      </c>
      <c r="G113" t="s">
        <v>453</v>
      </c>
      <c r="H113">
        <v>1</v>
      </c>
      <c r="I113">
        <v>2</v>
      </c>
      <c r="J113">
        <v>6</v>
      </c>
      <c r="K113" s="9">
        <f t="shared" si="9"/>
        <v>3</v>
      </c>
      <c r="L113">
        <f t="shared" si="10"/>
        <v>4</v>
      </c>
      <c r="M113" s="3">
        <f t="shared" si="11"/>
        <v>2</v>
      </c>
    </row>
    <row r="114" spans="1:13" x14ac:dyDescent="0.35">
      <c r="A114" t="s">
        <v>9</v>
      </c>
      <c r="B114" s="1" t="s">
        <v>205</v>
      </c>
      <c r="C114" t="s">
        <v>206</v>
      </c>
      <c r="D114" t="s">
        <v>12</v>
      </c>
      <c r="E114" t="s">
        <v>207</v>
      </c>
      <c r="F114" t="s">
        <v>208</v>
      </c>
      <c r="G114" t="s">
        <v>15</v>
      </c>
      <c r="H114">
        <v>3</v>
      </c>
      <c r="I114">
        <v>1</v>
      </c>
      <c r="J114">
        <v>5</v>
      </c>
      <c r="K114" s="9">
        <f t="shared" si="9"/>
        <v>3</v>
      </c>
      <c r="L114">
        <f t="shared" si="10"/>
        <v>4</v>
      </c>
      <c r="M114" s="3">
        <f t="shared" si="11"/>
        <v>4</v>
      </c>
    </row>
    <row r="115" spans="1:13" x14ac:dyDescent="0.35">
      <c r="A115" t="s">
        <v>9</v>
      </c>
      <c r="B115" s="1" t="s">
        <v>468</v>
      </c>
      <c r="C115" t="s">
        <v>469</v>
      </c>
      <c r="D115" t="s">
        <v>12</v>
      </c>
      <c r="E115" t="s">
        <v>470</v>
      </c>
      <c r="F115" t="s">
        <v>471</v>
      </c>
      <c r="G115" t="s">
        <v>453</v>
      </c>
      <c r="H115">
        <v>0</v>
      </c>
      <c r="I115">
        <v>0</v>
      </c>
      <c r="J115">
        <v>9</v>
      </c>
      <c r="K115" s="9">
        <f t="shared" si="9"/>
        <v>3</v>
      </c>
      <c r="L115">
        <f t="shared" si="10"/>
        <v>9</v>
      </c>
      <c r="M115" s="3" t="str">
        <f t="shared" si="11"/>
        <v xml:space="preserve"> </v>
      </c>
    </row>
    <row r="116" spans="1:13" x14ac:dyDescent="0.35">
      <c r="A116" t="s">
        <v>9</v>
      </c>
      <c r="B116" s="1" t="s">
        <v>371</v>
      </c>
      <c r="C116" t="s">
        <v>372</v>
      </c>
      <c r="D116" t="s">
        <v>12</v>
      </c>
      <c r="E116" t="s">
        <v>373</v>
      </c>
      <c r="F116" t="s">
        <v>374</v>
      </c>
      <c r="G116" t="s">
        <v>15</v>
      </c>
      <c r="H116">
        <v>2</v>
      </c>
      <c r="I116">
        <v>2</v>
      </c>
      <c r="J116">
        <v>5</v>
      </c>
      <c r="K116" s="9">
        <f t="shared" si="9"/>
        <v>3</v>
      </c>
      <c r="L116">
        <f t="shared" si="10"/>
        <v>3</v>
      </c>
      <c r="M116" s="3">
        <f t="shared" si="11"/>
        <v>1.5</v>
      </c>
    </row>
    <row r="117" spans="1:13" x14ac:dyDescent="0.35">
      <c r="A117" t="s">
        <v>9</v>
      </c>
      <c r="B117" s="1" t="s">
        <v>388</v>
      </c>
      <c r="C117" t="s">
        <v>389</v>
      </c>
      <c r="D117" t="s">
        <v>27</v>
      </c>
      <c r="E117" t="s">
        <v>390</v>
      </c>
      <c r="F117" t="s">
        <v>389</v>
      </c>
      <c r="G117" t="s">
        <v>17</v>
      </c>
      <c r="H117">
        <v>2</v>
      </c>
      <c r="I117">
        <v>3</v>
      </c>
      <c r="J117">
        <v>4</v>
      </c>
      <c r="K117" s="9">
        <f t="shared" si="9"/>
        <v>3</v>
      </c>
      <c r="L117">
        <f t="shared" si="10"/>
        <v>1</v>
      </c>
      <c r="M117" s="3">
        <f t="shared" si="11"/>
        <v>0.33333333333333331</v>
      </c>
    </row>
    <row r="118" spans="1:13" x14ac:dyDescent="0.35">
      <c r="A118" t="s">
        <v>9</v>
      </c>
      <c r="B118" s="1" t="s">
        <v>97</v>
      </c>
      <c r="C118" t="s">
        <v>98</v>
      </c>
      <c r="D118" t="s">
        <v>12</v>
      </c>
      <c r="E118" t="s">
        <v>101</v>
      </c>
      <c r="F118" t="s">
        <v>102</v>
      </c>
      <c r="G118" t="s">
        <v>15</v>
      </c>
      <c r="H118">
        <v>3</v>
      </c>
      <c r="I118">
        <v>3</v>
      </c>
      <c r="J118">
        <v>2</v>
      </c>
      <c r="K118" s="9">
        <f t="shared" si="9"/>
        <v>2.6666666666666665</v>
      </c>
      <c r="L118">
        <f t="shared" si="10"/>
        <v>-1</v>
      </c>
      <c r="M118" s="3">
        <f t="shared" si="11"/>
        <v>-0.33333333333333331</v>
      </c>
    </row>
    <row r="119" spans="1:13" x14ac:dyDescent="0.35">
      <c r="A119" t="s">
        <v>9</v>
      </c>
      <c r="B119" s="1" t="s">
        <v>97</v>
      </c>
      <c r="C119" t="s">
        <v>98</v>
      </c>
      <c r="D119" t="s">
        <v>12</v>
      </c>
      <c r="E119" t="s">
        <v>103</v>
      </c>
      <c r="F119" t="s">
        <v>104</v>
      </c>
      <c r="G119" t="s">
        <v>17</v>
      </c>
      <c r="H119">
        <v>3</v>
      </c>
      <c r="I119">
        <v>1</v>
      </c>
      <c r="J119">
        <v>4</v>
      </c>
      <c r="K119" s="9">
        <f t="shared" si="9"/>
        <v>2.6666666666666665</v>
      </c>
      <c r="L119">
        <f t="shared" si="10"/>
        <v>3</v>
      </c>
      <c r="M119" s="3">
        <f t="shared" si="11"/>
        <v>3</v>
      </c>
    </row>
    <row r="120" spans="1:13" x14ac:dyDescent="0.35">
      <c r="A120" t="s">
        <v>9</v>
      </c>
      <c r="B120" s="1" t="s">
        <v>156</v>
      </c>
      <c r="C120" t="s">
        <v>157</v>
      </c>
      <c r="D120" t="s">
        <v>12</v>
      </c>
      <c r="E120" t="s">
        <v>168</v>
      </c>
      <c r="F120" t="s">
        <v>169</v>
      </c>
      <c r="G120" t="s">
        <v>15</v>
      </c>
      <c r="H120">
        <v>5</v>
      </c>
      <c r="I120">
        <v>3</v>
      </c>
      <c r="J120">
        <v>0</v>
      </c>
      <c r="K120" s="9">
        <f t="shared" si="9"/>
        <v>2.6666666666666665</v>
      </c>
      <c r="L120">
        <f t="shared" si="10"/>
        <v>-3</v>
      </c>
      <c r="M120" s="3">
        <f t="shared" si="11"/>
        <v>-1</v>
      </c>
    </row>
    <row r="121" spans="1:13" x14ac:dyDescent="0.35">
      <c r="A121" t="s">
        <v>9</v>
      </c>
      <c r="B121" s="1" t="s">
        <v>156</v>
      </c>
      <c r="C121" t="s">
        <v>157</v>
      </c>
      <c r="D121" t="s">
        <v>12</v>
      </c>
      <c r="E121" t="s">
        <v>182</v>
      </c>
      <c r="F121" t="s">
        <v>183</v>
      </c>
      <c r="G121" t="s">
        <v>453</v>
      </c>
      <c r="H121">
        <v>5</v>
      </c>
      <c r="I121">
        <v>3</v>
      </c>
      <c r="J121">
        <v>0</v>
      </c>
      <c r="K121" s="9">
        <f t="shared" si="9"/>
        <v>2.6666666666666665</v>
      </c>
      <c r="L121">
        <f t="shared" si="10"/>
        <v>-3</v>
      </c>
      <c r="M121" s="3">
        <f t="shared" si="11"/>
        <v>-1</v>
      </c>
    </row>
    <row r="122" spans="1:13" x14ac:dyDescent="0.35">
      <c r="A122" t="s">
        <v>9</v>
      </c>
      <c r="B122" s="1" t="s">
        <v>72</v>
      </c>
      <c r="C122" t="s">
        <v>73</v>
      </c>
      <c r="D122" t="s">
        <v>12</v>
      </c>
      <c r="E122" t="s">
        <v>80</v>
      </c>
      <c r="F122" t="s">
        <v>77</v>
      </c>
      <c r="G122" t="s">
        <v>17</v>
      </c>
      <c r="H122">
        <v>3</v>
      </c>
      <c r="I122">
        <v>3</v>
      </c>
      <c r="J122">
        <v>1</v>
      </c>
      <c r="K122" s="9">
        <f t="shared" si="9"/>
        <v>2.3333333333333335</v>
      </c>
      <c r="L122">
        <f t="shared" si="10"/>
        <v>-2</v>
      </c>
      <c r="M122" s="3">
        <f t="shared" si="11"/>
        <v>-0.66666666666666663</v>
      </c>
    </row>
    <row r="123" spans="1:13" x14ac:dyDescent="0.35">
      <c r="A123" t="s">
        <v>9</v>
      </c>
      <c r="B123" s="1" t="s">
        <v>127</v>
      </c>
      <c r="C123" t="s">
        <v>128</v>
      </c>
      <c r="D123" t="s">
        <v>12</v>
      </c>
      <c r="E123" t="s">
        <v>133</v>
      </c>
      <c r="F123" t="s">
        <v>134</v>
      </c>
      <c r="G123" t="s">
        <v>15</v>
      </c>
      <c r="H123">
        <v>2</v>
      </c>
      <c r="I123">
        <v>5</v>
      </c>
      <c r="J123">
        <v>0</v>
      </c>
      <c r="K123" s="9">
        <f t="shared" si="9"/>
        <v>2.3333333333333335</v>
      </c>
      <c r="L123">
        <f t="shared" si="10"/>
        <v>-5</v>
      </c>
      <c r="M123" s="3">
        <f t="shared" si="11"/>
        <v>-1</v>
      </c>
    </row>
    <row r="124" spans="1:13" x14ac:dyDescent="0.35">
      <c r="A124" t="s">
        <v>9</v>
      </c>
      <c r="B124" s="1" t="s">
        <v>146</v>
      </c>
      <c r="C124" t="s">
        <v>147</v>
      </c>
      <c r="D124" t="s">
        <v>12</v>
      </c>
      <c r="E124" t="s">
        <v>150</v>
      </c>
      <c r="F124" t="s">
        <v>151</v>
      </c>
      <c r="G124" t="s">
        <v>15</v>
      </c>
      <c r="H124">
        <v>1</v>
      </c>
      <c r="I124">
        <v>1</v>
      </c>
      <c r="J124">
        <v>5</v>
      </c>
      <c r="K124" s="9">
        <f t="shared" si="9"/>
        <v>2.3333333333333335</v>
      </c>
      <c r="L124">
        <f t="shared" si="10"/>
        <v>4</v>
      </c>
      <c r="M124" s="3">
        <f t="shared" si="11"/>
        <v>4</v>
      </c>
    </row>
    <row r="125" spans="1:13" x14ac:dyDescent="0.35">
      <c r="A125" t="s">
        <v>9</v>
      </c>
      <c r="B125" s="1" t="s">
        <v>222</v>
      </c>
      <c r="C125" t="s">
        <v>223</v>
      </c>
      <c r="D125" t="s">
        <v>27</v>
      </c>
      <c r="E125" t="s">
        <v>224</v>
      </c>
      <c r="F125" t="s">
        <v>225</v>
      </c>
      <c r="G125" t="s">
        <v>30</v>
      </c>
      <c r="H125">
        <v>0</v>
      </c>
      <c r="I125">
        <v>2</v>
      </c>
      <c r="J125">
        <v>5</v>
      </c>
      <c r="K125" s="9">
        <f t="shared" si="9"/>
        <v>2.3333333333333335</v>
      </c>
      <c r="L125">
        <f t="shared" si="10"/>
        <v>3</v>
      </c>
      <c r="M125" s="3">
        <f t="shared" si="11"/>
        <v>1.5</v>
      </c>
    </row>
    <row r="126" spans="1:13" x14ac:dyDescent="0.35">
      <c r="A126" t="s">
        <v>9</v>
      </c>
      <c r="B126" s="1" t="s">
        <v>266</v>
      </c>
      <c r="C126" t="s">
        <v>267</v>
      </c>
      <c r="D126" t="s">
        <v>12</v>
      </c>
      <c r="E126" t="s">
        <v>268</v>
      </c>
      <c r="F126" t="s">
        <v>267</v>
      </c>
      <c r="G126" t="s">
        <v>15</v>
      </c>
      <c r="H126">
        <v>1</v>
      </c>
      <c r="I126">
        <v>5</v>
      </c>
      <c r="J126">
        <v>1</v>
      </c>
      <c r="K126" s="9">
        <f t="shared" si="9"/>
        <v>2.3333333333333335</v>
      </c>
      <c r="L126">
        <f t="shared" si="10"/>
        <v>-4</v>
      </c>
      <c r="M126" s="3">
        <f t="shared" si="11"/>
        <v>-0.8</v>
      </c>
    </row>
    <row r="127" spans="1:13" x14ac:dyDescent="0.35">
      <c r="A127" t="s">
        <v>9</v>
      </c>
      <c r="B127" s="1" t="s">
        <v>304</v>
      </c>
      <c r="C127" t="s">
        <v>305</v>
      </c>
      <c r="D127" t="s">
        <v>12</v>
      </c>
      <c r="E127" t="s">
        <v>307</v>
      </c>
      <c r="F127" t="s">
        <v>305</v>
      </c>
      <c r="G127" t="s">
        <v>17</v>
      </c>
      <c r="H127">
        <v>5</v>
      </c>
      <c r="I127">
        <v>0</v>
      </c>
      <c r="J127">
        <v>2</v>
      </c>
      <c r="K127" s="9">
        <f t="shared" si="9"/>
        <v>2.3333333333333335</v>
      </c>
      <c r="L127">
        <f t="shared" si="10"/>
        <v>2</v>
      </c>
      <c r="M127" s="3" t="str">
        <f t="shared" si="11"/>
        <v xml:space="preserve"> </v>
      </c>
    </row>
    <row r="128" spans="1:13" x14ac:dyDescent="0.35">
      <c r="A128" t="s">
        <v>9</v>
      </c>
      <c r="B128" s="1" t="s">
        <v>399</v>
      </c>
      <c r="C128" t="s">
        <v>400</v>
      </c>
      <c r="D128" t="s">
        <v>27</v>
      </c>
      <c r="E128" t="s">
        <v>403</v>
      </c>
      <c r="F128" t="s">
        <v>404</v>
      </c>
      <c r="G128" t="s">
        <v>453</v>
      </c>
      <c r="H128">
        <v>0</v>
      </c>
      <c r="I128">
        <v>2</v>
      </c>
      <c r="J128">
        <v>5</v>
      </c>
      <c r="K128" s="9">
        <f t="shared" si="9"/>
        <v>2.3333333333333335</v>
      </c>
      <c r="L128">
        <f t="shared" si="10"/>
        <v>3</v>
      </c>
      <c r="M128" s="3">
        <f t="shared" si="11"/>
        <v>1.5</v>
      </c>
    </row>
    <row r="129" spans="1:13" x14ac:dyDescent="0.35">
      <c r="A129" t="s">
        <v>9</v>
      </c>
      <c r="B129" s="1" t="s">
        <v>97</v>
      </c>
      <c r="C129" t="s">
        <v>98</v>
      </c>
      <c r="D129" t="s">
        <v>12</v>
      </c>
      <c r="E129" t="s">
        <v>109</v>
      </c>
      <c r="F129" t="s">
        <v>110</v>
      </c>
      <c r="G129" t="s">
        <v>453</v>
      </c>
      <c r="H129">
        <v>1</v>
      </c>
      <c r="I129">
        <v>3</v>
      </c>
      <c r="J129">
        <v>2</v>
      </c>
      <c r="K129" s="9">
        <f t="shared" si="9"/>
        <v>2</v>
      </c>
      <c r="L129">
        <f t="shared" si="10"/>
        <v>-1</v>
      </c>
      <c r="M129" s="3">
        <f t="shared" si="11"/>
        <v>-0.33333333333333331</v>
      </c>
    </row>
    <row r="130" spans="1:13" x14ac:dyDescent="0.35">
      <c r="A130" t="s">
        <v>9</v>
      </c>
      <c r="B130" s="1" t="s">
        <v>146</v>
      </c>
      <c r="C130" t="s">
        <v>147</v>
      </c>
      <c r="D130" t="s">
        <v>12</v>
      </c>
      <c r="E130" t="s">
        <v>153</v>
      </c>
      <c r="F130" t="s">
        <v>151</v>
      </c>
      <c r="G130" t="s">
        <v>17</v>
      </c>
      <c r="H130">
        <v>2</v>
      </c>
      <c r="I130">
        <v>0</v>
      </c>
      <c r="J130">
        <v>4</v>
      </c>
      <c r="K130" s="9">
        <f t="shared" si="9"/>
        <v>2</v>
      </c>
      <c r="L130">
        <f t="shared" si="10"/>
        <v>4</v>
      </c>
      <c r="M130" s="3" t="str">
        <f t="shared" si="11"/>
        <v xml:space="preserve"> </v>
      </c>
    </row>
    <row r="131" spans="1:13" x14ac:dyDescent="0.35">
      <c r="A131" t="s">
        <v>9</v>
      </c>
      <c r="B131" s="1" t="s">
        <v>156</v>
      </c>
      <c r="C131" t="s">
        <v>157</v>
      </c>
      <c r="D131" t="s">
        <v>12</v>
      </c>
      <c r="E131" t="s">
        <v>160</v>
      </c>
      <c r="F131" t="s">
        <v>161</v>
      </c>
      <c r="G131" t="s">
        <v>15</v>
      </c>
      <c r="H131">
        <v>4</v>
      </c>
      <c r="I131">
        <v>1</v>
      </c>
      <c r="J131">
        <v>1</v>
      </c>
      <c r="K131" s="9">
        <f t="shared" si="9"/>
        <v>2</v>
      </c>
      <c r="L131">
        <f t="shared" si="10"/>
        <v>0</v>
      </c>
      <c r="M131" s="3">
        <f t="shared" si="11"/>
        <v>0</v>
      </c>
    </row>
    <row r="132" spans="1:13" x14ac:dyDescent="0.35">
      <c r="A132" t="s">
        <v>9</v>
      </c>
      <c r="B132" s="1" t="s">
        <v>156</v>
      </c>
      <c r="C132" t="s">
        <v>157</v>
      </c>
      <c r="D132" t="s">
        <v>12</v>
      </c>
      <c r="E132" t="s">
        <v>174</v>
      </c>
      <c r="F132" t="s">
        <v>169</v>
      </c>
      <c r="G132" t="s">
        <v>17</v>
      </c>
      <c r="H132">
        <v>1</v>
      </c>
      <c r="I132">
        <v>4</v>
      </c>
      <c r="J132">
        <v>1</v>
      </c>
      <c r="K132" s="9">
        <f t="shared" si="9"/>
        <v>2</v>
      </c>
      <c r="L132">
        <f t="shared" si="10"/>
        <v>-3</v>
      </c>
      <c r="M132" s="3">
        <f t="shared" si="11"/>
        <v>-0.75</v>
      </c>
    </row>
    <row r="133" spans="1:13" x14ac:dyDescent="0.35">
      <c r="A133" t="s">
        <v>9</v>
      </c>
      <c r="B133" s="1" t="s">
        <v>156</v>
      </c>
      <c r="C133" t="s">
        <v>157</v>
      </c>
      <c r="D133" t="s">
        <v>12</v>
      </c>
      <c r="E133" t="s">
        <v>178</v>
      </c>
      <c r="F133" t="s">
        <v>161</v>
      </c>
      <c r="G133" t="s">
        <v>17</v>
      </c>
      <c r="H133">
        <v>2</v>
      </c>
      <c r="I133">
        <v>2</v>
      </c>
      <c r="J133">
        <v>2</v>
      </c>
      <c r="K133" s="9">
        <f t="shared" si="9"/>
        <v>2</v>
      </c>
      <c r="L133">
        <f t="shared" si="10"/>
        <v>0</v>
      </c>
      <c r="M133" s="3">
        <f t="shared" si="11"/>
        <v>0</v>
      </c>
    </row>
    <row r="134" spans="1:13" x14ac:dyDescent="0.35">
      <c r="A134" t="s">
        <v>9</v>
      </c>
      <c r="B134" s="1" t="s">
        <v>156</v>
      </c>
      <c r="C134" t="s">
        <v>157</v>
      </c>
      <c r="D134" t="s">
        <v>12</v>
      </c>
      <c r="E134" t="s">
        <v>186</v>
      </c>
      <c r="F134" t="s">
        <v>169</v>
      </c>
      <c r="G134" t="s">
        <v>453</v>
      </c>
      <c r="H134">
        <v>0</v>
      </c>
      <c r="I134">
        <v>3</v>
      </c>
      <c r="J134">
        <v>3</v>
      </c>
      <c r="K134" s="9">
        <f t="shared" si="9"/>
        <v>2</v>
      </c>
      <c r="L134">
        <f t="shared" si="10"/>
        <v>0</v>
      </c>
      <c r="M134" s="3">
        <f t="shared" si="11"/>
        <v>0</v>
      </c>
    </row>
    <row r="135" spans="1:13" x14ac:dyDescent="0.35">
      <c r="A135" t="s">
        <v>9</v>
      </c>
      <c r="B135" s="1" t="s">
        <v>232</v>
      </c>
      <c r="C135" t="s">
        <v>233</v>
      </c>
      <c r="D135" t="s">
        <v>27</v>
      </c>
      <c r="E135" t="s">
        <v>234</v>
      </c>
      <c r="F135" t="s">
        <v>235</v>
      </c>
      <c r="G135" t="s">
        <v>15</v>
      </c>
      <c r="H135">
        <v>1</v>
      </c>
      <c r="I135">
        <v>3</v>
      </c>
      <c r="J135">
        <v>2</v>
      </c>
      <c r="K135" s="9">
        <f t="shared" ref="K135:K166" si="12">AVERAGE(H135:J135)</f>
        <v>2</v>
      </c>
      <c r="L135">
        <f t="shared" ref="L135:L166" si="13">J135-I135</f>
        <v>-1</v>
      </c>
      <c r="M135" s="3">
        <f t="shared" ref="M135:M166" si="14">IF(I135 &gt; 0,L135/I135," ")</f>
        <v>-0.33333333333333331</v>
      </c>
    </row>
    <row r="136" spans="1:13" x14ac:dyDescent="0.35">
      <c r="A136" t="s">
        <v>9</v>
      </c>
      <c r="B136" s="1" t="s">
        <v>349</v>
      </c>
      <c r="C136" t="s">
        <v>350</v>
      </c>
      <c r="D136" t="s">
        <v>27</v>
      </c>
      <c r="E136" t="s">
        <v>351</v>
      </c>
      <c r="F136" t="s">
        <v>352</v>
      </c>
      <c r="G136" t="s">
        <v>30</v>
      </c>
      <c r="H136">
        <v>1</v>
      </c>
      <c r="I136">
        <v>1</v>
      </c>
      <c r="J136">
        <v>4</v>
      </c>
      <c r="K136" s="9">
        <f t="shared" si="12"/>
        <v>2</v>
      </c>
      <c r="L136">
        <f t="shared" si="13"/>
        <v>3</v>
      </c>
      <c r="M136" s="3">
        <f t="shared" si="14"/>
        <v>3</v>
      </c>
    </row>
    <row r="137" spans="1:13" x14ac:dyDescent="0.35">
      <c r="A137" t="s">
        <v>9</v>
      </c>
      <c r="B137" s="1" t="s">
        <v>421</v>
      </c>
      <c r="C137" t="s">
        <v>422</v>
      </c>
      <c r="D137" t="s">
        <v>27</v>
      </c>
      <c r="E137" t="s">
        <v>423</v>
      </c>
      <c r="F137" t="s">
        <v>424</v>
      </c>
      <c r="G137" t="s">
        <v>15</v>
      </c>
      <c r="H137">
        <v>3</v>
      </c>
      <c r="I137">
        <v>2</v>
      </c>
      <c r="J137">
        <v>1</v>
      </c>
      <c r="K137" s="9">
        <f t="shared" si="12"/>
        <v>2</v>
      </c>
      <c r="L137">
        <f t="shared" si="13"/>
        <v>-1</v>
      </c>
      <c r="M137" s="3">
        <f t="shared" si="14"/>
        <v>-0.5</v>
      </c>
    </row>
    <row r="138" spans="1:13" x14ac:dyDescent="0.35">
      <c r="A138" t="s">
        <v>9</v>
      </c>
      <c r="B138" s="1" t="s">
        <v>38</v>
      </c>
      <c r="C138" t="s">
        <v>39</v>
      </c>
      <c r="D138" t="s">
        <v>12</v>
      </c>
      <c r="E138" t="s">
        <v>44</v>
      </c>
      <c r="F138" t="s">
        <v>39</v>
      </c>
      <c r="G138" t="s">
        <v>453</v>
      </c>
      <c r="H138">
        <v>3</v>
      </c>
      <c r="I138">
        <v>2</v>
      </c>
      <c r="J138">
        <v>0</v>
      </c>
      <c r="K138" s="9">
        <f t="shared" si="12"/>
        <v>1.6666666666666667</v>
      </c>
      <c r="L138">
        <f t="shared" si="13"/>
        <v>-2</v>
      </c>
      <c r="M138" s="3">
        <f t="shared" si="14"/>
        <v>-1</v>
      </c>
    </row>
    <row r="139" spans="1:13" x14ac:dyDescent="0.35">
      <c r="A139" t="s">
        <v>9</v>
      </c>
      <c r="B139" s="1" t="s">
        <v>81</v>
      </c>
      <c r="C139" t="s">
        <v>82</v>
      </c>
      <c r="D139" t="s">
        <v>12</v>
      </c>
      <c r="E139" t="s">
        <v>84</v>
      </c>
      <c r="F139" t="s">
        <v>82</v>
      </c>
      <c r="G139" t="s">
        <v>453</v>
      </c>
      <c r="H139">
        <v>3</v>
      </c>
      <c r="I139">
        <v>1</v>
      </c>
      <c r="J139">
        <v>1</v>
      </c>
      <c r="K139" s="9">
        <f t="shared" si="12"/>
        <v>1.6666666666666667</v>
      </c>
      <c r="L139">
        <f t="shared" si="13"/>
        <v>0</v>
      </c>
      <c r="M139" s="3">
        <f t="shared" si="14"/>
        <v>0</v>
      </c>
    </row>
    <row r="140" spans="1:13" x14ac:dyDescent="0.35">
      <c r="A140" t="s">
        <v>9</v>
      </c>
      <c r="B140" s="1" t="s">
        <v>127</v>
      </c>
      <c r="C140" t="s">
        <v>128</v>
      </c>
      <c r="D140" t="s">
        <v>12</v>
      </c>
      <c r="E140" t="s">
        <v>141</v>
      </c>
      <c r="F140" t="s">
        <v>134</v>
      </c>
      <c r="G140" t="s">
        <v>453</v>
      </c>
      <c r="H140">
        <v>2</v>
      </c>
      <c r="I140">
        <v>2</v>
      </c>
      <c r="J140">
        <v>1</v>
      </c>
      <c r="K140" s="9">
        <f t="shared" si="12"/>
        <v>1.6666666666666667</v>
      </c>
      <c r="L140">
        <f t="shared" si="13"/>
        <v>-1</v>
      </c>
      <c r="M140" s="3">
        <f t="shared" si="14"/>
        <v>-0.5</v>
      </c>
    </row>
    <row r="141" spans="1:13" x14ac:dyDescent="0.35">
      <c r="A141" t="s">
        <v>9</v>
      </c>
      <c r="B141" s="1" t="s">
        <v>146</v>
      </c>
      <c r="C141" t="s">
        <v>147</v>
      </c>
      <c r="D141" t="s">
        <v>12</v>
      </c>
      <c r="E141" t="s">
        <v>148</v>
      </c>
      <c r="F141" t="s">
        <v>149</v>
      </c>
      <c r="G141" t="s">
        <v>15</v>
      </c>
      <c r="H141">
        <v>3</v>
      </c>
      <c r="I141">
        <v>1</v>
      </c>
      <c r="J141">
        <v>1</v>
      </c>
      <c r="K141" s="9">
        <f t="shared" si="12"/>
        <v>1.6666666666666667</v>
      </c>
      <c r="L141">
        <f t="shared" si="13"/>
        <v>0</v>
      </c>
      <c r="M141" s="3">
        <f t="shared" si="14"/>
        <v>0</v>
      </c>
    </row>
    <row r="142" spans="1:13" x14ac:dyDescent="0.35">
      <c r="A142" t="s">
        <v>9</v>
      </c>
      <c r="B142" s="1" t="s">
        <v>146</v>
      </c>
      <c r="C142" t="s">
        <v>147</v>
      </c>
      <c r="D142" t="s">
        <v>12</v>
      </c>
      <c r="E142" t="s">
        <v>152</v>
      </c>
      <c r="F142" t="s">
        <v>149</v>
      </c>
      <c r="G142" t="s">
        <v>17</v>
      </c>
      <c r="H142">
        <v>2</v>
      </c>
      <c r="I142">
        <v>1</v>
      </c>
      <c r="J142">
        <v>2</v>
      </c>
      <c r="K142" s="9">
        <f t="shared" si="12"/>
        <v>1.6666666666666667</v>
      </c>
      <c r="L142">
        <f t="shared" si="13"/>
        <v>1</v>
      </c>
      <c r="M142" s="3">
        <f t="shared" si="14"/>
        <v>1</v>
      </c>
    </row>
    <row r="143" spans="1:13" x14ac:dyDescent="0.35">
      <c r="A143" t="s">
        <v>9</v>
      </c>
      <c r="B143" s="1" t="s">
        <v>244</v>
      </c>
      <c r="C143" t="s">
        <v>245</v>
      </c>
      <c r="D143" t="s">
        <v>27</v>
      </c>
      <c r="E143" t="s">
        <v>246</v>
      </c>
      <c r="F143" t="s">
        <v>245</v>
      </c>
      <c r="G143" t="s">
        <v>15</v>
      </c>
      <c r="H143">
        <v>2</v>
      </c>
      <c r="I143">
        <v>2</v>
      </c>
      <c r="J143">
        <v>1</v>
      </c>
      <c r="K143" s="9">
        <f t="shared" si="12"/>
        <v>1.6666666666666667</v>
      </c>
      <c r="L143">
        <f t="shared" si="13"/>
        <v>-1</v>
      </c>
      <c r="M143" s="3">
        <f t="shared" si="14"/>
        <v>-0.5</v>
      </c>
    </row>
    <row r="144" spans="1:13" x14ac:dyDescent="0.35">
      <c r="A144" t="s">
        <v>9</v>
      </c>
      <c r="B144" s="1" t="s">
        <v>285</v>
      </c>
      <c r="C144" t="s">
        <v>286</v>
      </c>
      <c r="D144" t="s">
        <v>12</v>
      </c>
      <c r="E144" t="s">
        <v>291</v>
      </c>
      <c r="F144" t="s">
        <v>292</v>
      </c>
      <c r="G144" t="s">
        <v>17</v>
      </c>
      <c r="H144">
        <v>3</v>
      </c>
      <c r="I144">
        <v>1</v>
      </c>
      <c r="J144">
        <v>1</v>
      </c>
      <c r="K144" s="9">
        <f t="shared" si="12"/>
        <v>1.6666666666666667</v>
      </c>
      <c r="L144">
        <f t="shared" si="13"/>
        <v>0</v>
      </c>
      <c r="M144" s="3">
        <f t="shared" si="14"/>
        <v>0</v>
      </c>
    </row>
    <row r="145" spans="1:13" x14ac:dyDescent="0.35">
      <c r="A145" t="s">
        <v>9</v>
      </c>
      <c r="B145" s="1" t="s">
        <v>375</v>
      </c>
      <c r="C145" t="s">
        <v>376</v>
      </c>
      <c r="D145" t="s">
        <v>12</v>
      </c>
      <c r="E145" t="s">
        <v>377</v>
      </c>
      <c r="F145" t="s">
        <v>378</v>
      </c>
      <c r="G145" t="s">
        <v>15</v>
      </c>
      <c r="H145">
        <v>2</v>
      </c>
      <c r="I145">
        <v>2</v>
      </c>
      <c r="J145">
        <v>1</v>
      </c>
      <c r="K145" s="9">
        <f t="shared" si="12"/>
        <v>1.6666666666666667</v>
      </c>
      <c r="L145">
        <f t="shared" si="13"/>
        <v>-1</v>
      </c>
      <c r="M145" s="3">
        <f t="shared" si="14"/>
        <v>-0.5</v>
      </c>
    </row>
    <row r="146" spans="1:13" x14ac:dyDescent="0.35">
      <c r="A146" t="s">
        <v>9</v>
      </c>
      <c r="B146" s="1" t="s">
        <v>46</v>
      </c>
      <c r="C146" t="s">
        <v>47</v>
      </c>
      <c r="D146" t="s">
        <v>12</v>
      </c>
      <c r="E146" t="s">
        <v>454</v>
      </c>
      <c r="F146" t="s">
        <v>52</v>
      </c>
      <c r="G146" t="s">
        <v>15</v>
      </c>
      <c r="H146">
        <v>0</v>
      </c>
      <c r="I146">
        <v>0</v>
      </c>
      <c r="J146">
        <v>4</v>
      </c>
      <c r="K146" s="9">
        <f t="shared" si="12"/>
        <v>1.3333333333333333</v>
      </c>
      <c r="L146">
        <f t="shared" si="13"/>
        <v>4</v>
      </c>
      <c r="M146" s="3" t="str">
        <f t="shared" si="14"/>
        <v xml:space="preserve"> </v>
      </c>
    </row>
    <row r="147" spans="1:13" x14ac:dyDescent="0.35">
      <c r="A147" t="s">
        <v>9</v>
      </c>
      <c r="B147" s="1" t="s">
        <v>121</v>
      </c>
      <c r="C147" t="s">
        <v>122</v>
      </c>
      <c r="D147" t="s">
        <v>12</v>
      </c>
      <c r="E147" t="s">
        <v>125</v>
      </c>
      <c r="F147" t="s">
        <v>126</v>
      </c>
      <c r="G147" t="s">
        <v>17</v>
      </c>
      <c r="H147">
        <v>4</v>
      </c>
      <c r="I147">
        <v>0</v>
      </c>
      <c r="J147">
        <v>0</v>
      </c>
      <c r="K147" s="9">
        <f t="shared" si="12"/>
        <v>1.3333333333333333</v>
      </c>
      <c r="L147">
        <f t="shared" si="13"/>
        <v>0</v>
      </c>
      <c r="M147" s="3" t="str">
        <f t="shared" si="14"/>
        <v xml:space="preserve"> </v>
      </c>
    </row>
    <row r="148" spans="1:13" x14ac:dyDescent="0.35">
      <c r="A148" t="s">
        <v>9</v>
      </c>
      <c r="B148" s="1" t="s">
        <v>127</v>
      </c>
      <c r="C148" t="s">
        <v>128</v>
      </c>
      <c r="D148" t="s">
        <v>12</v>
      </c>
      <c r="E148" t="s">
        <v>129</v>
      </c>
      <c r="F148" t="s">
        <v>130</v>
      </c>
      <c r="G148" t="s">
        <v>15</v>
      </c>
      <c r="H148">
        <v>0</v>
      </c>
      <c r="I148">
        <v>2</v>
      </c>
      <c r="J148">
        <v>2</v>
      </c>
      <c r="K148" s="9">
        <f t="shared" si="12"/>
        <v>1.3333333333333333</v>
      </c>
      <c r="L148">
        <f t="shared" si="13"/>
        <v>0</v>
      </c>
      <c r="M148" s="3">
        <f t="shared" si="14"/>
        <v>0</v>
      </c>
    </row>
    <row r="149" spans="1:13" x14ac:dyDescent="0.35">
      <c r="A149" t="s">
        <v>9</v>
      </c>
      <c r="B149" s="1" t="s">
        <v>156</v>
      </c>
      <c r="C149" t="s">
        <v>157</v>
      </c>
      <c r="D149" t="s">
        <v>12</v>
      </c>
      <c r="E149" t="s">
        <v>170</v>
      </c>
      <c r="F149" t="s">
        <v>171</v>
      </c>
      <c r="G149" t="s">
        <v>15</v>
      </c>
      <c r="H149">
        <v>4</v>
      </c>
      <c r="I149">
        <v>0</v>
      </c>
      <c r="J149">
        <v>0</v>
      </c>
      <c r="K149" s="9">
        <f t="shared" si="12"/>
        <v>1.3333333333333333</v>
      </c>
      <c r="L149">
        <f t="shared" si="13"/>
        <v>0</v>
      </c>
      <c r="M149" s="3" t="str">
        <f t="shared" si="14"/>
        <v xml:space="preserve"> </v>
      </c>
    </row>
    <row r="150" spans="1:13" x14ac:dyDescent="0.35">
      <c r="A150" t="s">
        <v>9</v>
      </c>
      <c r="B150" s="1" t="s">
        <v>236</v>
      </c>
      <c r="C150" t="s">
        <v>237</v>
      </c>
      <c r="D150" t="s">
        <v>27</v>
      </c>
      <c r="E150" t="s">
        <v>238</v>
      </c>
      <c r="F150" t="s">
        <v>239</v>
      </c>
      <c r="G150" t="s">
        <v>15</v>
      </c>
      <c r="H150">
        <v>2</v>
      </c>
      <c r="I150">
        <v>2</v>
      </c>
      <c r="J150">
        <v>0</v>
      </c>
      <c r="K150" s="9">
        <f t="shared" si="12"/>
        <v>1.3333333333333333</v>
      </c>
      <c r="L150">
        <f t="shared" si="13"/>
        <v>-2</v>
      </c>
      <c r="M150" s="3">
        <f t="shared" si="14"/>
        <v>-1</v>
      </c>
    </row>
    <row r="151" spans="1:13" x14ac:dyDescent="0.35">
      <c r="A151" t="s">
        <v>9</v>
      </c>
      <c r="B151" s="1" t="s">
        <v>266</v>
      </c>
      <c r="C151" t="s">
        <v>267</v>
      </c>
      <c r="D151" t="s">
        <v>12</v>
      </c>
      <c r="E151" t="s">
        <v>269</v>
      </c>
      <c r="F151" t="s">
        <v>270</v>
      </c>
      <c r="G151" t="s">
        <v>17</v>
      </c>
      <c r="H151">
        <v>2</v>
      </c>
      <c r="I151">
        <v>2</v>
      </c>
      <c r="J151">
        <v>0</v>
      </c>
      <c r="K151" s="9">
        <f t="shared" si="12"/>
        <v>1.3333333333333333</v>
      </c>
      <c r="L151">
        <f t="shared" si="13"/>
        <v>-2</v>
      </c>
      <c r="M151" s="3">
        <f t="shared" si="14"/>
        <v>-1</v>
      </c>
    </row>
    <row r="152" spans="1:13" x14ac:dyDescent="0.35">
      <c r="A152" t="s">
        <v>9</v>
      </c>
      <c r="B152" s="1" t="s">
        <v>313</v>
      </c>
      <c r="C152" t="s">
        <v>314</v>
      </c>
      <c r="D152" t="s">
        <v>12</v>
      </c>
      <c r="E152" t="s">
        <v>324</v>
      </c>
      <c r="F152" t="s">
        <v>320</v>
      </c>
      <c r="G152" t="s">
        <v>17</v>
      </c>
      <c r="H152">
        <v>1</v>
      </c>
      <c r="I152">
        <v>3</v>
      </c>
      <c r="J152">
        <v>0</v>
      </c>
      <c r="K152" s="9">
        <f t="shared" si="12"/>
        <v>1.3333333333333333</v>
      </c>
      <c r="L152">
        <f t="shared" si="13"/>
        <v>-3</v>
      </c>
      <c r="M152" s="3">
        <f t="shared" si="14"/>
        <v>-1</v>
      </c>
    </row>
    <row r="153" spans="1:13" x14ac:dyDescent="0.35">
      <c r="A153" t="s">
        <v>9</v>
      </c>
      <c r="B153" s="1" t="s">
        <v>399</v>
      </c>
      <c r="C153" t="s">
        <v>400</v>
      </c>
      <c r="D153" t="s">
        <v>27</v>
      </c>
      <c r="E153" t="s">
        <v>401</v>
      </c>
      <c r="F153" t="s">
        <v>402</v>
      </c>
      <c r="G153" t="s">
        <v>15</v>
      </c>
      <c r="H153">
        <v>0</v>
      </c>
      <c r="I153">
        <v>2</v>
      </c>
      <c r="J153">
        <v>2</v>
      </c>
      <c r="K153" s="9">
        <f t="shared" si="12"/>
        <v>1.3333333333333333</v>
      </c>
      <c r="L153">
        <f t="shared" si="13"/>
        <v>0</v>
      </c>
      <c r="M153" s="3">
        <f t="shared" si="14"/>
        <v>0</v>
      </c>
    </row>
    <row r="154" spans="1:13" x14ac:dyDescent="0.35">
      <c r="A154" t="s">
        <v>9</v>
      </c>
      <c r="B154" s="1" t="s">
        <v>10</v>
      </c>
      <c r="C154" t="s">
        <v>11</v>
      </c>
      <c r="D154" t="s">
        <v>12</v>
      </c>
      <c r="E154" t="s">
        <v>18</v>
      </c>
      <c r="F154" t="s">
        <v>14</v>
      </c>
      <c r="G154" t="s">
        <v>17</v>
      </c>
      <c r="H154">
        <v>2</v>
      </c>
      <c r="I154">
        <v>1</v>
      </c>
      <c r="J154">
        <v>0</v>
      </c>
      <c r="K154" s="9">
        <f t="shared" si="12"/>
        <v>1</v>
      </c>
      <c r="L154">
        <f t="shared" si="13"/>
        <v>-1</v>
      </c>
      <c r="M154" s="3">
        <f t="shared" si="14"/>
        <v>-1</v>
      </c>
    </row>
    <row r="155" spans="1:13" x14ac:dyDescent="0.35">
      <c r="A155" t="s">
        <v>9</v>
      </c>
      <c r="B155" s="1" t="s">
        <v>97</v>
      </c>
      <c r="C155" t="s">
        <v>98</v>
      </c>
      <c r="D155" t="s">
        <v>12</v>
      </c>
      <c r="E155" t="s">
        <v>105</v>
      </c>
      <c r="F155" t="s">
        <v>106</v>
      </c>
      <c r="G155" t="s">
        <v>17</v>
      </c>
      <c r="H155">
        <v>2</v>
      </c>
      <c r="I155">
        <v>1</v>
      </c>
      <c r="J155">
        <v>0</v>
      </c>
      <c r="K155" s="9">
        <f t="shared" si="12"/>
        <v>1</v>
      </c>
      <c r="L155">
        <f t="shared" si="13"/>
        <v>-1</v>
      </c>
      <c r="M155" s="3">
        <f t="shared" si="14"/>
        <v>-1</v>
      </c>
    </row>
    <row r="156" spans="1:13" x14ac:dyDescent="0.35">
      <c r="A156" t="s">
        <v>9</v>
      </c>
      <c r="B156" s="1" t="s">
        <v>127</v>
      </c>
      <c r="C156" t="s">
        <v>128</v>
      </c>
      <c r="D156" t="s">
        <v>12</v>
      </c>
      <c r="E156" t="s">
        <v>138</v>
      </c>
      <c r="F156" t="s">
        <v>137</v>
      </c>
      <c r="G156" t="s">
        <v>17</v>
      </c>
      <c r="H156">
        <v>0</v>
      </c>
      <c r="I156">
        <v>1</v>
      </c>
      <c r="J156">
        <v>2</v>
      </c>
      <c r="K156" s="9">
        <f t="shared" si="12"/>
        <v>1</v>
      </c>
      <c r="L156">
        <f t="shared" si="13"/>
        <v>1</v>
      </c>
      <c r="M156" s="3">
        <f t="shared" si="14"/>
        <v>1</v>
      </c>
    </row>
    <row r="157" spans="1:13" x14ac:dyDescent="0.35">
      <c r="A157" t="s">
        <v>9</v>
      </c>
      <c r="B157" s="1" t="s">
        <v>156</v>
      </c>
      <c r="C157" t="s">
        <v>157</v>
      </c>
      <c r="D157" t="s">
        <v>12</v>
      </c>
      <c r="E157" t="s">
        <v>179</v>
      </c>
      <c r="F157" t="s">
        <v>171</v>
      </c>
      <c r="G157" t="s">
        <v>17</v>
      </c>
      <c r="H157">
        <v>3</v>
      </c>
      <c r="I157">
        <v>0</v>
      </c>
      <c r="J157">
        <v>0</v>
      </c>
      <c r="K157" s="9">
        <f t="shared" si="12"/>
        <v>1</v>
      </c>
      <c r="L157">
        <f t="shared" si="13"/>
        <v>0</v>
      </c>
      <c r="M157" s="3" t="str">
        <f t="shared" si="14"/>
        <v xml:space="preserve"> </v>
      </c>
    </row>
    <row r="158" spans="1:13" x14ac:dyDescent="0.35">
      <c r="A158" t="s">
        <v>9</v>
      </c>
      <c r="B158" s="1" t="s">
        <v>156</v>
      </c>
      <c r="C158" t="s">
        <v>157</v>
      </c>
      <c r="D158" t="s">
        <v>12</v>
      </c>
      <c r="E158" t="s">
        <v>180</v>
      </c>
      <c r="F158" t="s">
        <v>181</v>
      </c>
      <c r="G158" t="s">
        <v>453</v>
      </c>
      <c r="H158">
        <v>3</v>
      </c>
      <c r="I158">
        <v>0</v>
      </c>
      <c r="J158">
        <v>0</v>
      </c>
      <c r="K158" s="9">
        <f t="shared" si="12"/>
        <v>1</v>
      </c>
      <c r="L158">
        <f t="shared" si="13"/>
        <v>0</v>
      </c>
      <c r="M158" s="3" t="str">
        <f t="shared" si="14"/>
        <v xml:space="preserve"> </v>
      </c>
    </row>
    <row r="159" spans="1:13" x14ac:dyDescent="0.35">
      <c r="A159" t="s">
        <v>9</v>
      </c>
      <c r="B159" s="1" t="s">
        <v>156</v>
      </c>
      <c r="C159" t="s">
        <v>157</v>
      </c>
      <c r="D159" t="s">
        <v>12</v>
      </c>
      <c r="E159" t="s">
        <v>191</v>
      </c>
      <c r="F159" t="s">
        <v>192</v>
      </c>
      <c r="G159" t="s">
        <v>453</v>
      </c>
      <c r="H159">
        <v>2</v>
      </c>
      <c r="I159">
        <v>0</v>
      </c>
      <c r="J159">
        <v>1</v>
      </c>
      <c r="K159" s="9">
        <f t="shared" si="12"/>
        <v>1</v>
      </c>
      <c r="L159">
        <f t="shared" si="13"/>
        <v>1</v>
      </c>
      <c r="M159" s="3" t="str">
        <f t="shared" si="14"/>
        <v xml:space="preserve"> </v>
      </c>
    </row>
    <row r="160" spans="1:13" x14ac:dyDescent="0.35">
      <c r="A160" t="s">
        <v>9</v>
      </c>
      <c r="B160" s="1" t="s">
        <v>156</v>
      </c>
      <c r="C160" t="s">
        <v>157</v>
      </c>
      <c r="D160" t="s">
        <v>12</v>
      </c>
      <c r="E160" t="s">
        <v>193</v>
      </c>
      <c r="F160" t="s">
        <v>194</v>
      </c>
      <c r="G160" t="s">
        <v>195</v>
      </c>
      <c r="H160">
        <v>0</v>
      </c>
      <c r="I160">
        <v>2</v>
      </c>
      <c r="J160">
        <v>1</v>
      </c>
      <c r="K160" s="9">
        <f t="shared" si="12"/>
        <v>1</v>
      </c>
      <c r="L160">
        <f t="shared" si="13"/>
        <v>-1</v>
      </c>
      <c r="M160" s="3">
        <f t="shared" si="14"/>
        <v>-0.5</v>
      </c>
    </row>
    <row r="161" spans="1:13" x14ac:dyDescent="0.35">
      <c r="A161" t="s">
        <v>9</v>
      </c>
      <c r="B161" s="1" t="s">
        <v>228</v>
      </c>
      <c r="C161" t="s">
        <v>229</v>
      </c>
      <c r="D161" t="s">
        <v>27</v>
      </c>
      <c r="E161" t="s">
        <v>230</v>
      </c>
      <c r="F161" t="s">
        <v>231</v>
      </c>
      <c r="G161" t="s">
        <v>15</v>
      </c>
      <c r="H161">
        <v>1</v>
      </c>
      <c r="I161">
        <v>2</v>
      </c>
      <c r="J161">
        <v>0</v>
      </c>
      <c r="K161" s="9">
        <f t="shared" si="12"/>
        <v>1</v>
      </c>
      <c r="L161">
        <f t="shared" si="13"/>
        <v>-2</v>
      </c>
      <c r="M161" s="3">
        <f t="shared" si="14"/>
        <v>-1</v>
      </c>
    </row>
    <row r="162" spans="1:13" x14ac:dyDescent="0.35">
      <c r="A162" t="s">
        <v>9</v>
      </c>
      <c r="B162" s="1" t="s">
        <v>266</v>
      </c>
      <c r="C162" t="s">
        <v>267</v>
      </c>
      <c r="D162" t="s">
        <v>12</v>
      </c>
      <c r="E162" t="s">
        <v>271</v>
      </c>
      <c r="F162" t="s">
        <v>267</v>
      </c>
      <c r="G162" t="s">
        <v>17</v>
      </c>
      <c r="H162">
        <v>1</v>
      </c>
      <c r="I162">
        <v>1</v>
      </c>
      <c r="J162">
        <v>1</v>
      </c>
      <c r="K162" s="9">
        <f t="shared" si="12"/>
        <v>1</v>
      </c>
      <c r="L162">
        <f t="shared" si="13"/>
        <v>0</v>
      </c>
      <c r="M162" s="3">
        <f t="shared" si="14"/>
        <v>0</v>
      </c>
    </row>
    <row r="163" spans="1:13" x14ac:dyDescent="0.35">
      <c r="A163" t="s">
        <v>9</v>
      </c>
      <c r="B163" s="1" t="s">
        <v>10</v>
      </c>
      <c r="C163" t="s">
        <v>11</v>
      </c>
      <c r="D163" t="s">
        <v>12</v>
      </c>
      <c r="E163" t="s">
        <v>13</v>
      </c>
      <c r="F163" t="s">
        <v>14</v>
      </c>
      <c r="G163" t="s">
        <v>15</v>
      </c>
      <c r="H163">
        <v>2</v>
      </c>
      <c r="I163">
        <v>0</v>
      </c>
      <c r="J163">
        <v>0</v>
      </c>
      <c r="K163" s="9">
        <f t="shared" si="12"/>
        <v>0.66666666666666663</v>
      </c>
      <c r="L163">
        <f t="shared" si="13"/>
        <v>0</v>
      </c>
      <c r="M163" s="3" t="str">
        <f t="shared" si="14"/>
        <v xml:space="preserve"> </v>
      </c>
    </row>
    <row r="164" spans="1:13" x14ac:dyDescent="0.35">
      <c r="A164" t="s">
        <v>9</v>
      </c>
      <c r="B164" s="1" t="s">
        <v>10</v>
      </c>
      <c r="C164" t="s">
        <v>11</v>
      </c>
      <c r="D164" t="s">
        <v>12</v>
      </c>
      <c r="E164" t="s">
        <v>16</v>
      </c>
      <c r="F164" t="s">
        <v>14</v>
      </c>
      <c r="G164" t="s">
        <v>17</v>
      </c>
      <c r="H164">
        <v>2</v>
      </c>
      <c r="I164">
        <v>0</v>
      </c>
      <c r="J164">
        <v>0</v>
      </c>
      <c r="K164" s="9">
        <f t="shared" si="12"/>
        <v>0.66666666666666663</v>
      </c>
      <c r="L164">
        <f t="shared" si="13"/>
        <v>0</v>
      </c>
      <c r="M164" s="3" t="str">
        <f t="shared" si="14"/>
        <v xml:space="preserve"> </v>
      </c>
    </row>
    <row r="165" spans="1:13" x14ac:dyDescent="0.35">
      <c r="A165" t="s">
        <v>9</v>
      </c>
      <c r="B165" s="1" t="s">
        <v>81</v>
      </c>
      <c r="C165" t="s">
        <v>82</v>
      </c>
      <c r="D165" t="s">
        <v>12</v>
      </c>
      <c r="E165" t="s">
        <v>83</v>
      </c>
      <c r="F165" t="s">
        <v>82</v>
      </c>
      <c r="G165" t="s">
        <v>17</v>
      </c>
      <c r="H165">
        <v>1</v>
      </c>
      <c r="I165">
        <v>1</v>
      </c>
      <c r="J165">
        <v>0</v>
      </c>
      <c r="K165" s="9">
        <f t="shared" si="12"/>
        <v>0.66666666666666663</v>
      </c>
      <c r="L165">
        <f t="shared" si="13"/>
        <v>-1</v>
      </c>
      <c r="M165" s="3">
        <f t="shared" si="14"/>
        <v>-1</v>
      </c>
    </row>
    <row r="166" spans="1:13" x14ac:dyDescent="0.35">
      <c r="A166" t="s">
        <v>9</v>
      </c>
      <c r="B166" s="1" t="s">
        <v>121</v>
      </c>
      <c r="C166" t="s">
        <v>122</v>
      </c>
      <c r="D166" t="s">
        <v>12</v>
      </c>
      <c r="E166" t="s">
        <v>123</v>
      </c>
      <c r="F166" t="s">
        <v>124</v>
      </c>
      <c r="G166" t="s">
        <v>17</v>
      </c>
      <c r="H166">
        <v>0</v>
      </c>
      <c r="I166">
        <v>1</v>
      </c>
      <c r="J166">
        <v>1</v>
      </c>
      <c r="K166" s="9">
        <f t="shared" si="12"/>
        <v>0.66666666666666663</v>
      </c>
      <c r="L166">
        <f t="shared" si="13"/>
        <v>0</v>
      </c>
      <c r="M166" s="3">
        <f t="shared" si="14"/>
        <v>0</v>
      </c>
    </row>
    <row r="167" spans="1:13" x14ac:dyDescent="0.35">
      <c r="A167" t="s">
        <v>9</v>
      </c>
      <c r="B167" s="1" t="s">
        <v>156</v>
      </c>
      <c r="C167" t="s">
        <v>157</v>
      </c>
      <c r="D167" t="s">
        <v>12</v>
      </c>
      <c r="E167" t="s">
        <v>158</v>
      </c>
      <c r="F167" t="s">
        <v>159</v>
      </c>
      <c r="G167" t="s">
        <v>15</v>
      </c>
      <c r="H167">
        <v>1</v>
      </c>
      <c r="I167">
        <v>0</v>
      </c>
      <c r="J167">
        <v>1</v>
      </c>
      <c r="K167" s="9">
        <f t="shared" ref="K167:K195" si="15">AVERAGE(H167:J167)</f>
        <v>0.66666666666666663</v>
      </c>
      <c r="L167">
        <f t="shared" ref="L167:L195" si="16">J167-I167</f>
        <v>1</v>
      </c>
      <c r="M167" s="3" t="str">
        <f t="shared" ref="M167:M195" si="17">IF(I167 &gt; 0,L167/I167," ")</f>
        <v xml:space="preserve"> </v>
      </c>
    </row>
    <row r="168" spans="1:13" x14ac:dyDescent="0.35">
      <c r="A168" t="s">
        <v>9</v>
      </c>
      <c r="B168" s="1" t="s">
        <v>156</v>
      </c>
      <c r="C168" t="s">
        <v>157</v>
      </c>
      <c r="D168" t="s">
        <v>12</v>
      </c>
      <c r="E168" t="s">
        <v>459</v>
      </c>
      <c r="F168" t="s">
        <v>460</v>
      </c>
      <c r="G168" t="s">
        <v>17</v>
      </c>
      <c r="H168">
        <v>0</v>
      </c>
      <c r="I168">
        <v>0</v>
      </c>
      <c r="J168">
        <v>2</v>
      </c>
      <c r="K168" s="9">
        <f t="shared" si="15"/>
        <v>0.66666666666666663</v>
      </c>
      <c r="L168">
        <f t="shared" si="16"/>
        <v>2</v>
      </c>
      <c r="M168" s="3" t="str">
        <f t="shared" si="17"/>
        <v xml:space="preserve"> </v>
      </c>
    </row>
    <row r="169" spans="1:13" x14ac:dyDescent="0.35">
      <c r="A169" t="s">
        <v>9</v>
      </c>
      <c r="B169" s="1" t="s">
        <v>156</v>
      </c>
      <c r="C169" t="s">
        <v>157</v>
      </c>
      <c r="D169" t="s">
        <v>12</v>
      </c>
      <c r="E169" t="s">
        <v>462</v>
      </c>
      <c r="F169" t="s">
        <v>463</v>
      </c>
      <c r="G169" t="s">
        <v>453</v>
      </c>
      <c r="H169">
        <v>0</v>
      </c>
      <c r="I169">
        <v>0</v>
      </c>
      <c r="J169">
        <v>2</v>
      </c>
      <c r="K169" s="9">
        <f t="shared" si="15"/>
        <v>0.66666666666666663</v>
      </c>
      <c r="L169">
        <f t="shared" si="16"/>
        <v>2</v>
      </c>
      <c r="M169" s="3" t="str">
        <f t="shared" si="17"/>
        <v xml:space="preserve"> </v>
      </c>
    </row>
    <row r="170" spans="1:13" x14ac:dyDescent="0.35">
      <c r="A170" t="s">
        <v>9</v>
      </c>
      <c r="B170" s="1" t="s">
        <v>205</v>
      </c>
      <c r="C170" t="s">
        <v>206</v>
      </c>
      <c r="D170" t="s">
        <v>12</v>
      </c>
      <c r="E170" t="s">
        <v>209</v>
      </c>
      <c r="F170" t="s">
        <v>208</v>
      </c>
      <c r="G170" t="s">
        <v>17</v>
      </c>
      <c r="H170">
        <v>0</v>
      </c>
      <c r="I170">
        <v>0</v>
      </c>
      <c r="J170">
        <v>2</v>
      </c>
      <c r="K170" s="9">
        <f t="shared" si="15"/>
        <v>0.66666666666666663</v>
      </c>
      <c r="L170">
        <f t="shared" si="16"/>
        <v>2</v>
      </c>
      <c r="M170" s="3" t="str">
        <f t="shared" si="17"/>
        <v xml:space="preserve"> </v>
      </c>
    </row>
    <row r="171" spans="1:13" x14ac:dyDescent="0.35">
      <c r="A171" t="s">
        <v>9</v>
      </c>
      <c r="B171" s="1" t="s">
        <v>222</v>
      </c>
      <c r="C171" t="s">
        <v>223</v>
      </c>
      <c r="D171" t="s">
        <v>27</v>
      </c>
      <c r="E171" t="s">
        <v>226</v>
      </c>
      <c r="F171" t="s">
        <v>227</v>
      </c>
      <c r="G171" t="s">
        <v>15</v>
      </c>
      <c r="H171">
        <v>0</v>
      </c>
      <c r="I171">
        <v>2</v>
      </c>
      <c r="J171">
        <v>0</v>
      </c>
      <c r="K171" s="9">
        <f t="shared" si="15"/>
        <v>0.66666666666666663</v>
      </c>
      <c r="L171">
        <f t="shared" si="16"/>
        <v>-2</v>
      </c>
      <c r="M171" s="3">
        <f t="shared" si="17"/>
        <v>-1</v>
      </c>
    </row>
    <row r="172" spans="1:13" x14ac:dyDescent="0.35">
      <c r="A172" t="s">
        <v>9</v>
      </c>
      <c r="B172" s="1" t="s">
        <v>240</v>
      </c>
      <c r="C172" t="s">
        <v>241</v>
      </c>
      <c r="D172" t="s">
        <v>27</v>
      </c>
      <c r="E172" t="s">
        <v>242</v>
      </c>
      <c r="F172" t="s">
        <v>243</v>
      </c>
      <c r="G172" t="s">
        <v>15</v>
      </c>
      <c r="H172">
        <v>2</v>
      </c>
      <c r="I172">
        <v>0</v>
      </c>
      <c r="J172">
        <v>0</v>
      </c>
      <c r="K172" s="9">
        <f t="shared" si="15"/>
        <v>0.66666666666666663</v>
      </c>
      <c r="L172">
        <f t="shared" si="16"/>
        <v>0</v>
      </c>
      <c r="M172" s="3" t="str">
        <f t="shared" si="17"/>
        <v xml:space="preserve"> </v>
      </c>
    </row>
    <row r="173" spans="1:13" x14ac:dyDescent="0.35">
      <c r="A173" t="s">
        <v>9</v>
      </c>
      <c r="B173" s="1" t="s">
        <v>247</v>
      </c>
      <c r="C173" t="s">
        <v>248</v>
      </c>
      <c r="D173" t="s">
        <v>27</v>
      </c>
      <c r="E173" t="s">
        <v>249</v>
      </c>
      <c r="F173" t="s">
        <v>472</v>
      </c>
      <c r="G173" t="s">
        <v>15</v>
      </c>
      <c r="H173">
        <v>0</v>
      </c>
      <c r="I173">
        <v>2</v>
      </c>
      <c r="J173">
        <v>0</v>
      </c>
      <c r="K173" s="9">
        <f t="shared" si="15"/>
        <v>0.66666666666666663</v>
      </c>
      <c r="L173">
        <f t="shared" si="16"/>
        <v>-2</v>
      </c>
      <c r="M173" s="3">
        <f t="shared" si="17"/>
        <v>-1</v>
      </c>
    </row>
    <row r="174" spans="1:13" x14ac:dyDescent="0.35">
      <c r="A174" t="s">
        <v>9</v>
      </c>
      <c r="B174" s="1" t="s">
        <v>285</v>
      </c>
      <c r="C174" t="s">
        <v>286</v>
      </c>
      <c r="D174" t="s">
        <v>12</v>
      </c>
      <c r="E174" t="s">
        <v>295</v>
      </c>
      <c r="F174" t="s">
        <v>473</v>
      </c>
      <c r="G174" t="s">
        <v>17</v>
      </c>
      <c r="H174">
        <v>0</v>
      </c>
      <c r="I174">
        <v>1</v>
      </c>
      <c r="J174">
        <v>1</v>
      </c>
      <c r="K174" s="9">
        <f t="shared" si="15"/>
        <v>0.66666666666666663</v>
      </c>
      <c r="L174">
        <f t="shared" si="16"/>
        <v>0</v>
      </c>
      <c r="M174" s="3">
        <f t="shared" si="17"/>
        <v>0</v>
      </c>
    </row>
    <row r="175" spans="1:13" x14ac:dyDescent="0.35">
      <c r="A175" t="s">
        <v>9</v>
      </c>
      <c r="B175" s="1" t="s">
        <v>313</v>
      </c>
      <c r="C175" t="s">
        <v>314</v>
      </c>
      <c r="D175" t="s">
        <v>12</v>
      </c>
      <c r="E175" t="s">
        <v>321</v>
      </c>
      <c r="F175" t="s">
        <v>320</v>
      </c>
      <c r="G175" t="s">
        <v>17</v>
      </c>
      <c r="H175">
        <v>0</v>
      </c>
      <c r="I175">
        <v>2</v>
      </c>
      <c r="J175">
        <v>0</v>
      </c>
      <c r="K175" s="9">
        <f t="shared" si="15"/>
        <v>0.66666666666666663</v>
      </c>
      <c r="L175">
        <f t="shared" si="16"/>
        <v>-2</v>
      </c>
      <c r="M175" s="3">
        <f t="shared" si="17"/>
        <v>-1</v>
      </c>
    </row>
    <row r="176" spans="1:13" x14ac:dyDescent="0.35">
      <c r="A176" t="s">
        <v>9</v>
      </c>
      <c r="B176" s="1" t="s">
        <v>375</v>
      </c>
      <c r="C176" t="s">
        <v>376</v>
      </c>
      <c r="D176" t="s">
        <v>12</v>
      </c>
      <c r="E176" t="s">
        <v>379</v>
      </c>
      <c r="F176" t="s">
        <v>378</v>
      </c>
      <c r="G176" t="s">
        <v>17</v>
      </c>
      <c r="H176">
        <v>0</v>
      </c>
      <c r="I176">
        <v>1</v>
      </c>
      <c r="J176">
        <v>1</v>
      </c>
      <c r="K176" s="9">
        <f t="shared" si="15"/>
        <v>0.66666666666666663</v>
      </c>
      <c r="L176">
        <f t="shared" si="16"/>
        <v>0</v>
      </c>
      <c r="M176" s="3">
        <f t="shared" si="17"/>
        <v>0</v>
      </c>
    </row>
    <row r="177" spans="1:13" x14ac:dyDescent="0.35">
      <c r="A177" t="s">
        <v>9</v>
      </c>
      <c r="B177" s="1" t="s">
        <v>38</v>
      </c>
      <c r="C177" t="s">
        <v>39</v>
      </c>
      <c r="D177" t="s">
        <v>12</v>
      </c>
      <c r="E177" t="s">
        <v>43</v>
      </c>
      <c r="F177" t="s">
        <v>39</v>
      </c>
      <c r="G177" t="s">
        <v>15</v>
      </c>
      <c r="H177">
        <v>0</v>
      </c>
      <c r="I177">
        <v>1</v>
      </c>
      <c r="J177">
        <v>0</v>
      </c>
      <c r="K177" s="9">
        <f t="shared" si="15"/>
        <v>0.33333333333333331</v>
      </c>
      <c r="L177">
        <f t="shared" si="16"/>
        <v>-1</v>
      </c>
      <c r="M177" s="3">
        <f t="shared" si="17"/>
        <v>-1</v>
      </c>
    </row>
    <row r="178" spans="1:13" x14ac:dyDescent="0.35">
      <c r="A178" t="s">
        <v>9</v>
      </c>
      <c r="B178" s="1" t="s">
        <v>46</v>
      </c>
      <c r="C178" t="s">
        <v>47</v>
      </c>
      <c r="D178" t="s">
        <v>12</v>
      </c>
      <c r="E178" t="s">
        <v>455</v>
      </c>
      <c r="F178" t="s">
        <v>52</v>
      </c>
      <c r="G178" t="s">
        <v>17</v>
      </c>
      <c r="H178">
        <v>0</v>
      </c>
      <c r="I178">
        <v>0</v>
      </c>
      <c r="J178">
        <v>1</v>
      </c>
      <c r="K178" s="9">
        <f t="shared" si="15"/>
        <v>0.33333333333333331</v>
      </c>
      <c r="L178">
        <f t="shared" si="16"/>
        <v>1</v>
      </c>
      <c r="M178" s="3" t="str">
        <f t="shared" si="17"/>
        <v xml:space="preserve"> </v>
      </c>
    </row>
    <row r="179" spans="1:13" x14ac:dyDescent="0.35">
      <c r="A179" t="s">
        <v>9</v>
      </c>
      <c r="B179" s="1" t="s">
        <v>57</v>
      </c>
      <c r="C179" t="s">
        <v>58</v>
      </c>
      <c r="D179" t="s">
        <v>12</v>
      </c>
      <c r="E179" t="s">
        <v>62</v>
      </c>
      <c r="F179" t="s">
        <v>60</v>
      </c>
      <c r="G179" t="s">
        <v>17</v>
      </c>
      <c r="H179">
        <v>0</v>
      </c>
      <c r="I179">
        <v>1</v>
      </c>
      <c r="J179">
        <v>0</v>
      </c>
      <c r="K179" s="9">
        <f t="shared" si="15"/>
        <v>0.33333333333333331</v>
      </c>
      <c r="L179">
        <f t="shared" si="16"/>
        <v>-1</v>
      </c>
      <c r="M179" s="3">
        <f t="shared" si="17"/>
        <v>-1</v>
      </c>
    </row>
    <row r="180" spans="1:13" x14ac:dyDescent="0.35">
      <c r="A180" t="s">
        <v>9</v>
      </c>
      <c r="B180" s="1" t="s">
        <v>97</v>
      </c>
      <c r="C180" t="s">
        <v>98</v>
      </c>
      <c r="D180" t="s">
        <v>12</v>
      </c>
      <c r="E180" t="s">
        <v>119</v>
      </c>
      <c r="F180" t="s">
        <v>120</v>
      </c>
      <c r="G180" t="s">
        <v>453</v>
      </c>
      <c r="H180">
        <v>0</v>
      </c>
      <c r="I180">
        <v>1</v>
      </c>
      <c r="J180">
        <v>0</v>
      </c>
      <c r="K180" s="9">
        <f t="shared" si="15"/>
        <v>0.33333333333333331</v>
      </c>
      <c r="L180">
        <f t="shared" si="16"/>
        <v>-1</v>
      </c>
      <c r="M180" s="3">
        <f t="shared" si="17"/>
        <v>-1</v>
      </c>
    </row>
    <row r="181" spans="1:13" x14ac:dyDescent="0.35">
      <c r="A181" t="s">
        <v>9</v>
      </c>
      <c r="B181" s="1" t="s">
        <v>121</v>
      </c>
      <c r="C181" t="s">
        <v>122</v>
      </c>
      <c r="D181" t="s">
        <v>12</v>
      </c>
      <c r="E181" t="s">
        <v>458</v>
      </c>
      <c r="F181" t="s">
        <v>124</v>
      </c>
      <c r="G181" t="s">
        <v>17</v>
      </c>
      <c r="H181">
        <v>0</v>
      </c>
      <c r="I181">
        <v>0</v>
      </c>
      <c r="J181">
        <v>1</v>
      </c>
      <c r="K181" s="9">
        <f t="shared" si="15"/>
        <v>0.33333333333333331</v>
      </c>
      <c r="L181">
        <f t="shared" si="16"/>
        <v>1</v>
      </c>
      <c r="M181" s="3" t="str">
        <f t="shared" si="17"/>
        <v xml:space="preserve"> </v>
      </c>
    </row>
    <row r="182" spans="1:13" x14ac:dyDescent="0.35">
      <c r="A182" t="s">
        <v>9</v>
      </c>
      <c r="B182" s="1" t="s">
        <v>127</v>
      </c>
      <c r="C182" t="s">
        <v>128</v>
      </c>
      <c r="D182" t="s">
        <v>12</v>
      </c>
      <c r="E182" t="s">
        <v>135</v>
      </c>
      <c r="F182" t="s">
        <v>134</v>
      </c>
      <c r="G182" t="s">
        <v>17</v>
      </c>
      <c r="H182">
        <v>0</v>
      </c>
      <c r="I182">
        <v>0</v>
      </c>
      <c r="J182">
        <v>1</v>
      </c>
      <c r="K182" s="9">
        <f t="shared" si="15"/>
        <v>0.33333333333333331</v>
      </c>
      <c r="L182">
        <f t="shared" si="16"/>
        <v>1</v>
      </c>
      <c r="M182" s="3" t="str">
        <f t="shared" si="17"/>
        <v xml:space="preserve"> </v>
      </c>
    </row>
    <row r="183" spans="1:13" x14ac:dyDescent="0.35">
      <c r="A183" t="s">
        <v>9</v>
      </c>
      <c r="B183" s="1" t="s">
        <v>127</v>
      </c>
      <c r="C183" t="s">
        <v>128</v>
      </c>
      <c r="D183" t="s">
        <v>12</v>
      </c>
      <c r="E183" t="s">
        <v>136</v>
      </c>
      <c r="F183" t="s">
        <v>137</v>
      </c>
      <c r="G183" t="s">
        <v>17</v>
      </c>
      <c r="H183">
        <v>1</v>
      </c>
      <c r="I183">
        <v>0</v>
      </c>
      <c r="J183">
        <v>0</v>
      </c>
      <c r="K183" s="9">
        <f t="shared" si="15"/>
        <v>0.33333333333333331</v>
      </c>
      <c r="L183">
        <f t="shared" si="16"/>
        <v>0</v>
      </c>
      <c r="M183" s="3" t="str">
        <f t="shared" si="17"/>
        <v xml:space="preserve"> </v>
      </c>
    </row>
    <row r="184" spans="1:13" x14ac:dyDescent="0.35">
      <c r="A184" t="s">
        <v>9</v>
      </c>
      <c r="B184" s="1" t="s">
        <v>156</v>
      </c>
      <c r="C184" t="s">
        <v>157</v>
      </c>
      <c r="D184" t="s">
        <v>12</v>
      </c>
      <c r="E184" t="s">
        <v>461</v>
      </c>
      <c r="F184" t="s">
        <v>159</v>
      </c>
      <c r="G184" t="s">
        <v>17</v>
      </c>
      <c r="H184">
        <v>0</v>
      </c>
      <c r="I184">
        <v>0</v>
      </c>
      <c r="J184">
        <v>1</v>
      </c>
      <c r="K184" s="9">
        <f t="shared" si="15"/>
        <v>0.33333333333333331</v>
      </c>
      <c r="L184">
        <f t="shared" si="16"/>
        <v>1</v>
      </c>
      <c r="M184" s="3" t="str">
        <f t="shared" si="17"/>
        <v xml:space="preserve"> </v>
      </c>
    </row>
    <row r="185" spans="1:13" x14ac:dyDescent="0.35">
      <c r="A185" t="s">
        <v>9</v>
      </c>
      <c r="B185" s="1" t="s">
        <v>156</v>
      </c>
      <c r="C185" t="s">
        <v>157</v>
      </c>
      <c r="D185" t="s">
        <v>12</v>
      </c>
      <c r="E185" t="s">
        <v>464</v>
      </c>
      <c r="F185" t="s">
        <v>465</v>
      </c>
      <c r="G185" t="s">
        <v>195</v>
      </c>
      <c r="H185">
        <v>0</v>
      </c>
      <c r="I185">
        <v>0</v>
      </c>
      <c r="J185">
        <v>1</v>
      </c>
      <c r="K185" s="9">
        <f t="shared" si="15"/>
        <v>0.33333333333333331</v>
      </c>
      <c r="L185">
        <f t="shared" si="16"/>
        <v>1</v>
      </c>
      <c r="M185" s="3" t="str">
        <f t="shared" si="17"/>
        <v xml:space="preserve"> </v>
      </c>
    </row>
    <row r="186" spans="1:13" x14ac:dyDescent="0.35">
      <c r="A186" t="s">
        <v>9</v>
      </c>
      <c r="B186" s="1" t="s">
        <v>156</v>
      </c>
      <c r="C186" t="s">
        <v>157</v>
      </c>
      <c r="D186" t="s">
        <v>12</v>
      </c>
      <c r="E186" t="s">
        <v>466</v>
      </c>
      <c r="F186" t="s">
        <v>467</v>
      </c>
      <c r="G186" t="s">
        <v>195</v>
      </c>
      <c r="H186">
        <v>0</v>
      </c>
      <c r="I186">
        <v>0</v>
      </c>
      <c r="J186">
        <v>1</v>
      </c>
      <c r="K186" s="9">
        <f t="shared" si="15"/>
        <v>0.33333333333333331</v>
      </c>
      <c r="L186">
        <f t="shared" si="16"/>
        <v>1</v>
      </c>
      <c r="M186" s="3" t="str">
        <f t="shared" si="17"/>
        <v xml:space="preserve"> </v>
      </c>
    </row>
    <row r="187" spans="1:13" x14ac:dyDescent="0.35">
      <c r="A187" t="s">
        <v>9</v>
      </c>
      <c r="B187" s="1" t="s">
        <v>202</v>
      </c>
      <c r="C187" t="s">
        <v>203</v>
      </c>
      <c r="D187" t="s">
        <v>12</v>
      </c>
      <c r="E187" t="s">
        <v>204</v>
      </c>
      <c r="F187" t="s">
        <v>201</v>
      </c>
      <c r="G187" t="s">
        <v>15</v>
      </c>
      <c r="H187">
        <v>0</v>
      </c>
      <c r="I187">
        <v>1</v>
      </c>
      <c r="J187">
        <v>0</v>
      </c>
      <c r="K187" s="9">
        <f t="shared" si="15"/>
        <v>0.33333333333333331</v>
      </c>
      <c r="L187">
        <f t="shared" si="16"/>
        <v>-1</v>
      </c>
      <c r="M187" s="3">
        <f t="shared" si="17"/>
        <v>-1</v>
      </c>
    </row>
    <row r="188" spans="1:13" x14ac:dyDescent="0.35">
      <c r="A188" t="s">
        <v>9</v>
      </c>
      <c r="B188" s="1" t="s">
        <v>210</v>
      </c>
      <c r="C188" t="s">
        <v>211</v>
      </c>
      <c r="D188" t="s">
        <v>12</v>
      </c>
      <c r="E188" t="s">
        <v>216</v>
      </c>
      <c r="F188" t="s">
        <v>213</v>
      </c>
      <c r="G188" t="s">
        <v>17</v>
      </c>
      <c r="H188">
        <v>0</v>
      </c>
      <c r="I188">
        <v>1</v>
      </c>
      <c r="J188">
        <v>0</v>
      </c>
      <c r="K188" s="9">
        <f t="shared" si="15"/>
        <v>0.33333333333333331</v>
      </c>
      <c r="L188">
        <f t="shared" si="16"/>
        <v>-1</v>
      </c>
      <c r="M188" s="3">
        <f t="shared" si="17"/>
        <v>-1</v>
      </c>
    </row>
    <row r="189" spans="1:13" x14ac:dyDescent="0.35">
      <c r="A189" t="s">
        <v>9</v>
      </c>
      <c r="B189" s="1" t="s">
        <v>276</v>
      </c>
      <c r="C189" t="s">
        <v>277</v>
      </c>
      <c r="D189" t="s">
        <v>12</v>
      </c>
      <c r="E189" t="s">
        <v>278</v>
      </c>
      <c r="F189" t="s">
        <v>277</v>
      </c>
      <c r="G189" t="s">
        <v>15</v>
      </c>
      <c r="H189">
        <v>1</v>
      </c>
      <c r="I189">
        <v>0</v>
      </c>
      <c r="J189">
        <v>0</v>
      </c>
      <c r="K189" s="9">
        <f t="shared" si="15"/>
        <v>0.33333333333333331</v>
      </c>
      <c r="L189">
        <f t="shared" si="16"/>
        <v>0</v>
      </c>
      <c r="M189" s="3" t="str">
        <f t="shared" si="17"/>
        <v xml:space="preserve"> </v>
      </c>
    </row>
    <row r="190" spans="1:13" x14ac:dyDescent="0.35">
      <c r="A190" t="s">
        <v>9</v>
      </c>
      <c r="B190" s="1" t="s">
        <v>298</v>
      </c>
      <c r="C190" t="s">
        <v>299</v>
      </c>
      <c r="D190" t="s">
        <v>12</v>
      </c>
      <c r="E190" t="s">
        <v>300</v>
      </c>
      <c r="F190" t="s">
        <v>301</v>
      </c>
      <c r="G190" t="s">
        <v>15</v>
      </c>
      <c r="H190">
        <v>0</v>
      </c>
      <c r="I190">
        <v>1</v>
      </c>
      <c r="J190">
        <v>0</v>
      </c>
      <c r="K190" s="9">
        <f t="shared" si="15"/>
        <v>0.33333333333333331</v>
      </c>
      <c r="L190">
        <f t="shared" si="16"/>
        <v>-1</v>
      </c>
      <c r="M190" s="3">
        <f t="shared" si="17"/>
        <v>-1</v>
      </c>
    </row>
    <row r="191" spans="1:13" x14ac:dyDescent="0.35">
      <c r="A191" t="s">
        <v>9</v>
      </c>
      <c r="B191" s="1" t="s">
        <v>313</v>
      </c>
      <c r="C191" t="s">
        <v>314</v>
      </c>
      <c r="D191" t="s">
        <v>12</v>
      </c>
      <c r="E191" t="s">
        <v>317</v>
      </c>
      <c r="F191" t="s">
        <v>318</v>
      </c>
      <c r="G191" t="s">
        <v>30</v>
      </c>
      <c r="H191">
        <v>1</v>
      </c>
      <c r="I191">
        <v>0</v>
      </c>
      <c r="J191">
        <v>0</v>
      </c>
      <c r="K191" s="9">
        <f t="shared" si="15"/>
        <v>0.33333333333333331</v>
      </c>
      <c r="L191">
        <f t="shared" si="16"/>
        <v>0</v>
      </c>
      <c r="M191" s="3" t="str">
        <f t="shared" si="17"/>
        <v xml:space="preserve"> </v>
      </c>
    </row>
    <row r="192" spans="1:13" x14ac:dyDescent="0.35">
      <c r="A192" t="s">
        <v>9</v>
      </c>
      <c r="B192" s="1" t="s">
        <v>313</v>
      </c>
      <c r="C192" t="s">
        <v>314</v>
      </c>
      <c r="D192" t="s">
        <v>12</v>
      </c>
      <c r="E192" t="s">
        <v>323</v>
      </c>
      <c r="F192" t="s">
        <v>320</v>
      </c>
      <c r="G192" t="s">
        <v>17</v>
      </c>
      <c r="H192">
        <v>0</v>
      </c>
      <c r="I192">
        <v>0</v>
      </c>
      <c r="J192">
        <v>1</v>
      </c>
      <c r="K192" s="9">
        <f t="shared" si="15"/>
        <v>0.33333333333333331</v>
      </c>
      <c r="L192">
        <f t="shared" si="16"/>
        <v>1</v>
      </c>
      <c r="M192" s="3" t="str">
        <f t="shared" si="17"/>
        <v xml:space="preserve"> </v>
      </c>
    </row>
    <row r="193" spans="1:13" x14ac:dyDescent="0.35">
      <c r="A193" t="s">
        <v>9</v>
      </c>
      <c r="B193" s="1" t="s">
        <v>326</v>
      </c>
      <c r="C193" t="s">
        <v>327</v>
      </c>
      <c r="D193" t="s">
        <v>12</v>
      </c>
      <c r="E193" t="s">
        <v>328</v>
      </c>
      <c r="F193" t="s">
        <v>329</v>
      </c>
      <c r="G193" t="s">
        <v>17</v>
      </c>
      <c r="H193">
        <v>0</v>
      </c>
      <c r="I193">
        <v>1</v>
      </c>
      <c r="J193">
        <v>0</v>
      </c>
      <c r="K193" s="9">
        <f t="shared" si="15"/>
        <v>0.33333333333333331</v>
      </c>
      <c r="L193">
        <f t="shared" si="16"/>
        <v>-1</v>
      </c>
      <c r="M193" s="3">
        <f t="shared" si="17"/>
        <v>-1</v>
      </c>
    </row>
    <row r="194" spans="1:13" x14ac:dyDescent="0.35">
      <c r="A194" t="s">
        <v>9</v>
      </c>
      <c r="B194" s="1" t="s">
        <v>326</v>
      </c>
      <c r="C194" t="s">
        <v>327</v>
      </c>
      <c r="D194" t="s">
        <v>12</v>
      </c>
      <c r="E194" t="s">
        <v>330</v>
      </c>
      <c r="F194" t="s">
        <v>331</v>
      </c>
      <c r="G194" t="s">
        <v>453</v>
      </c>
      <c r="H194">
        <v>0</v>
      </c>
      <c r="I194">
        <v>0</v>
      </c>
      <c r="J194">
        <v>1</v>
      </c>
      <c r="K194" s="9">
        <f t="shared" si="15"/>
        <v>0.33333333333333331</v>
      </c>
      <c r="L194">
        <f t="shared" si="16"/>
        <v>1</v>
      </c>
      <c r="M194" s="3" t="str">
        <f t="shared" si="17"/>
        <v xml:space="preserve"> </v>
      </c>
    </row>
    <row r="195" spans="1:13" x14ac:dyDescent="0.35">
      <c r="A195" t="s">
        <v>9</v>
      </c>
      <c r="B195" s="1" t="s">
        <v>474</v>
      </c>
      <c r="C195" t="s">
        <v>475</v>
      </c>
      <c r="D195" t="s">
        <v>27</v>
      </c>
      <c r="E195" t="s">
        <v>476</v>
      </c>
      <c r="F195" t="s">
        <v>477</v>
      </c>
      <c r="G195" t="s">
        <v>30</v>
      </c>
      <c r="H195">
        <v>0</v>
      </c>
      <c r="I195">
        <v>0</v>
      </c>
      <c r="J195">
        <v>1</v>
      </c>
      <c r="K195" s="9">
        <f t="shared" si="15"/>
        <v>0.33333333333333331</v>
      </c>
      <c r="L195">
        <f t="shared" si="16"/>
        <v>1</v>
      </c>
      <c r="M195" s="3" t="str">
        <f t="shared" si="17"/>
        <v xml:space="preserve"> </v>
      </c>
    </row>
    <row r="196" spans="1:13" x14ac:dyDescent="0.35">
      <c r="A196" t="s">
        <v>483</v>
      </c>
      <c r="H196" s="2">
        <f>SUBTOTAL(109,Table1[2019-20])</f>
        <v>2670</v>
      </c>
      <c r="I196" s="2">
        <f>SUBTOTAL(109,Table1[2020-21])</f>
        <v>3343</v>
      </c>
      <c r="J196" s="2">
        <f>SUBTOTAL(109,Table1[2021-22])</f>
        <v>3295</v>
      </c>
      <c r="M196" s="4"/>
    </row>
  </sheetData>
  <conditionalFormatting sqref="K6:K19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{0DBD7B1A-586C-4E7B-A213-D1E4D7C947C4}</x14:id>
        </ext>
      </extLst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BD7B1A-586C-4E7B-A213-D1E4D7C947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K6:K195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53F74-23C7-4CB6-B158-0F57F2A8F82D}">
  <dimension ref="A1:G370"/>
  <sheetViews>
    <sheetView workbookViewId="0">
      <selection activeCell="B8" sqref="B8"/>
    </sheetView>
  </sheetViews>
  <sheetFormatPr defaultRowHeight="14.5" x14ac:dyDescent="0.35"/>
  <cols>
    <col min="1" max="1" width="54.1796875" bestFit="1" customWidth="1"/>
    <col min="2" max="5" width="13.81640625" bestFit="1" customWidth="1"/>
  </cols>
  <sheetData>
    <row r="1" spans="1:7" x14ac:dyDescent="0.35">
      <c r="A1" s="10" t="s">
        <v>478</v>
      </c>
      <c r="B1" t="s">
        <v>480</v>
      </c>
      <c r="C1" t="s">
        <v>481</v>
      </c>
      <c r="D1" t="s">
        <v>482</v>
      </c>
    </row>
    <row r="2" spans="1:7" x14ac:dyDescent="0.35">
      <c r="A2" s="11" t="s">
        <v>34</v>
      </c>
      <c r="B2" s="13">
        <v>61</v>
      </c>
      <c r="C2" s="13">
        <v>78</v>
      </c>
      <c r="D2" s="13">
        <v>55</v>
      </c>
    </row>
    <row r="3" spans="1:7" x14ac:dyDescent="0.35">
      <c r="A3" s="12" t="s">
        <v>15</v>
      </c>
      <c r="B3" s="13">
        <v>25</v>
      </c>
      <c r="C3" s="13">
        <v>35</v>
      </c>
      <c r="D3" s="13">
        <v>25</v>
      </c>
    </row>
    <row r="4" spans="1:7" x14ac:dyDescent="0.35">
      <c r="A4" s="14" t="s">
        <v>34</v>
      </c>
      <c r="B4" s="13">
        <v>25</v>
      </c>
      <c r="C4" s="13">
        <v>35</v>
      </c>
      <c r="D4" s="13">
        <v>25</v>
      </c>
      <c r="G4" s="15" t="s">
        <v>484</v>
      </c>
    </row>
    <row r="5" spans="1:7" x14ac:dyDescent="0.35">
      <c r="A5" s="12" t="s">
        <v>17</v>
      </c>
      <c r="B5" s="13">
        <v>36</v>
      </c>
      <c r="C5" s="13">
        <v>43</v>
      </c>
      <c r="D5" s="13">
        <v>30</v>
      </c>
      <c r="G5" t="s">
        <v>486</v>
      </c>
    </row>
    <row r="6" spans="1:7" x14ac:dyDescent="0.35">
      <c r="A6" s="14" t="s">
        <v>34</v>
      </c>
      <c r="B6" s="13">
        <v>36</v>
      </c>
      <c r="C6" s="13">
        <v>43</v>
      </c>
      <c r="D6" s="13">
        <v>30</v>
      </c>
    </row>
    <row r="7" spans="1:7" x14ac:dyDescent="0.35">
      <c r="A7" s="11" t="s">
        <v>366</v>
      </c>
      <c r="B7" s="13">
        <v>65</v>
      </c>
      <c r="C7" s="13">
        <v>67</v>
      </c>
      <c r="D7" s="13">
        <v>73</v>
      </c>
    </row>
    <row r="8" spans="1:7" x14ac:dyDescent="0.35">
      <c r="A8" s="12" t="s">
        <v>30</v>
      </c>
      <c r="B8" s="13">
        <v>52</v>
      </c>
      <c r="C8" s="13">
        <v>57</v>
      </c>
      <c r="D8" s="13">
        <v>60</v>
      </c>
    </row>
    <row r="9" spans="1:7" x14ac:dyDescent="0.35">
      <c r="A9" s="14" t="s">
        <v>368</v>
      </c>
      <c r="B9" s="13">
        <v>52</v>
      </c>
      <c r="C9" s="13">
        <v>57</v>
      </c>
      <c r="D9" s="13">
        <v>60</v>
      </c>
    </row>
    <row r="10" spans="1:7" x14ac:dyDescent="0.35">
      <c r="A10" s="12" t="s">
        <v>15</v>
      </c>
      <c r="B10" s="13">
        <v>13</v>
      </c>
      <c r="C10" s="13">
        <v>10</v>
      </c>
      <c r="D10" s="13">
        <v>13</v>
      </c>
    </row>
    <row r="11" spans="1:7" x14ac:dyDescent="0.35">
      <c r="A11" s="14" t="s">
        <v>370</v>
      </c>
      <c r="B11" s="13">
        <v>13</v>
      </c>
      <c r="C11" s="13">
        <v>10</v>
      </c>
      <c r="D11" s="13">
        <v>13</v>
      </c>
    </row>
    <row r="12" spans="1:7" x14ac:dyDescent="0.35">
      <c r="A12" s="11" t="s">
        <v>286</v>
      </c>
      <c r="B12" s="13">
        <v>25</v>
      </c>
      <c r="C12" s="13">
        <v>17</v>
      </c>
      <c r="D12" s="13">
        <v>23</v>
      </c>
    </row>
    <row r="13" spans="1:7" x14ac:dyDescent="0.35">
      <c r="A13" s="12" t="s">
        <v>17</v>
      </c>
      <c r="B13" s="13">
        <v>20</v>
      </c>
      <c r="C13" s="13">
        <v>15</v>
      </c>
      <c r="D13" s="13">
        <v>20</v>
      </c>
    </row>
    <row r="14" spans="1:7" x14ac:dyDescent="0.35">
      <c r="A14" s="14" t="s">
        <v>294</v>
      </c>
      <c r="B14" s="13">
        <v>6</v>
      </c>
      <c r="C14" s="13">
        <v>2</v>
      </c>
      <c r="D14" s="13">
        <v>2</v>
      </c>
    </row>
    <row r="15" spans="1:7" x14ac:dyDescent="0.35">
      <c r="A15" s="14" t="s">
        <v>290</v>
      </c>
      <c r="B15" s="13">
        <v>7</v>
      </c>
      <c r="C15" s="13">
        <v>6</v>
      </c>
      <c r="D15" s="13">
        <v>10</v>
      </c>
    </row>
    <row r="16" spans="1:7" x14ac:dyDescent="0.35">
      <c r="A16" s="14" t="s">
        <v>288</v>
      </c>
      <c r="B16" s="13">
        <v>4</v>
      </c>
      <c r="C16" s="13">
        <v>5</v>
      </c>
      <c r="D16" s="13">
        <v>6</v>
      </c>
    </row>
    <row r="17" spans="1:4" x14ac:dyDescent="0.35">
      <c r="A17" s="14" t="s">
        <v>292</v>
      </c>
      <c r="B17" s="13">
        <v>3</v>
      </c>
      <c r="C17" s="13">
        <v>1</v>
      </c>
      <c r="D17" s="13">
        <v>1</v>
      </c>
    </row>
    <row r="18" spans="1:4" x14ac:dyDescent="0.35">
      <c r="A18" s="14" t="s">
        <v>473</v>
      </c>
      <c r="B18" s="13">
        <v>0</v>
      </c>
      <c r="C18" s="13">
        <v>1</v>
      </c>
      <c r="D18" s="13">
        <v>1</v>
      </c>
    </row>
    <row r="19" spans="1:4" x14ac:dyDescent="0.35">
      <c r="A19" s="12" t="s">
        <v>453</v>
      </c>
      <c r="B19" s="13">
        <v>5</v>
      </c>
      <c r="C19" s="13">
        <v>2</v>
      </c>
      <c r="D19" s="13">
        <v>3</v>
      </c>
    </row>
    <row r="20" spans="1:4" x14ac:dyDescent="0.35">
      <c r="A20" s="14" t="s">
        <v>297</v>
      </c>
      <c r="B20" s="13">
        <v>5</v>
      </c>
      <c r="C20" s="13">
        <v>2</v>
      </c>
      <c r="D20" s="13">
        <v>3</v>
      </c>
    </row>
    <row r="21" spans="1:4" x14ac:dyDescent="0.35">
      <c r="A21" s="11" t="s">
        <v>90</v>
      </c>
      <c r="B21" s="13">
        <v>10</v>
      </c>
      <c r="C21" s="13">
        <v>10</v>
      </c>
      <c r="D21" s="13">
        <v>16</v>
      </c>
    </row>
    <row r="22" spans="1:4" x14ac:dyDescent="0.35">
      <c r="A22" s="12" t="s">
        <v>15</v>
      </c>
      <c r="B22" s="13">
        <v>10</v>
      </c>
      <c r="C22" s="13">
        <v>10</v>
      </c>
      <c r="D22" s="13">
        <v>16</v>
      </c>
    </row>
    <row r="23" spans="1:4" x14ac:dyDescent="0.35">
      <c r="A23" s="14" t="s">
        <v>92</v>
      </c>
      <c r="B23" s="13">
        <v>10</v>
      </c>
      <c r="C23" s="13">
        <v>10</v>
      </c>
      <c r="D23" s="13">
        <v>16</v>
      </c>
    </row>
    <row r="24" spans="1:4" x14ac:dyDescent="0.35">
      <c r="A24" s="11" t="s">
        <v>396</v>
      </c>
      <c r="B24" s="13">
        <v>5</v>
      </c>
      <c r="C24" s="13">
        <v>8</v>
      </c>
      <c r="D24" s="13">
        <v>7</v>
      </c>
    </row>
    <row r="25" spans="1:4" x14ac:dyDescent="0.35">
      <c r="A25" s="12" t="s">
        <v>30</v>
      </c>
      <c r="B25" s="13">
        <v>5</v>
      </c>
      <c r="C25" s="13">
        <v>8</v>
      </c>
      <c r="D25" s="13">
        <v>7</v>
      </c>
    </row>
    <row r="26" spans="1:4" x14ac:dyDescent="0.35">
      <c r="A26" s="14" t="s">
        <v>398</v>
      </c>
      <c r="B26" s="13">
        <v>5</v>
      </c>
      <c r="C26" s="13">
        <v>8</v>
      </c>
      <c r="D26" s="13">
        <v>7</v>
      </c>
    </row>
    <row r="27" spans="1:4" x14ac:dyDescent="0.35">
      <c r="A27" s="11" t="s">
        <v>251</v>
      </c>
      <c r="B27" s="13">
        <v>7</v>
      </c>
      <c r="C27" s="13">
        <v>11</v>
      </c>
      <c r="D27" s="13">
        <v>4</v>
      </c>
    </row>
    <row r="28" spans="1:4" x14ac:dyDescent="0.35">
      <c r="A28" s="12" t="s">
        <v>15</v>
      </c>
      <c r="B28" s="13">
        <v>2</v>
      </c>
      <c r="C28" s="13">
        <v>8</v>
      </c>
      <c r="D28" s="13">
        <v>2</v>
      </c>
    </row>
    <row r="29" spans="1:4" x14ac:dyDescent="0.35">
      <c r="A29" s="14" t="s">
        <v>253</v>
      </c>
      <c r="B29" s="13">
        <v>2</v>
      </c>
      <c r="C29" s="13">
        <v>8</v>
      </c>
      <c r="D29" s="13">
        <v>2</v>
      </c>
    </row>
    <row r="30" spans="1:4" x14ac:dyDescent="0.35">
      <c r="A30" s="12" t="s">
        <v>453</v>
      </c>
      <c r="B30" s="13">
        <v>5</v>
      </c>
      <c r="C30" s="13">
        <v>3</v>
      </c>
      <c r="D30" s="13">
        <v>2</v>
      </c>
    </row>
    <row r="31" spans="1:4" x14ac:dyDescent="0.35">
      <c r="A31" s="14" t="s">
        <v>253</v>
      </c>
      <c r="B31" s="13">
        <v>5</v>
      </c>
      <c r="C31" s="13">
        <v>3</v>
      </c>
      <c r="D31" s="13">
        <v>2</v>
      </c>
    </row>
    <row r="32" spans="1:4" x14ac:dyDescent="0.35">
      <c r="A32" s="11" t="s">
        <v>229</v>
      </c>
      <c r="B32" s="13">
        <v>1</v>
      </c>
      <c r="C32" s="13">
        <v>2</v>
      </c>
      <c r="D32" s="13">
        <v>0</v>
      </c>
    </row>
    <row r="33" spans="1:4" x14ac:dyDescent="0.35">
      <c r="A33" s="12" t="s">
        <v>15</v>
      </c>
      <c r="B33" s="13">
        <v>1</v>
      </c>
      <c r="C33" s="13">
        <v>2</v>
      </c>
      <c r="D33" s="13">
        <v>0</v>
      </c>
    </row>
    <row r="34" spans="1:4" x14ac:dyDescent="0.35">
      <c r="A34" s="14" t="s">
        <v>231</v>
      </c>
      <c r="B34" s="13">
        <v>1</v>
      </c>
      <c r="C34" s="13">
        <v>2</v>
      </c>
      <c r="D34" s="13">
        <v>0</v>
      </c>
    </row>
    <row r="35" spans="1:4" x14ac:dyDescent="0.35">
      <c r="A35" s="11" t="s">
        <v>157</v>
      </c>
      <c r="B35" s="13">
        <v>116</v>
      </c>
      <c r="C35" s="13">
        <v>131</v>
      </c>
      <c r="D35" s="13">
        <v>132</v>
      </c>
    </row>
    <row r="36" spans="1:4" x14ac:dyDescent="0.35">
      <c r="A36" s="12" t="s">
        <v>15</v>
      </c>
      <c r="B36" s="13">
        <v>31</v>
      </c>
      <c r="C36" s="13">
        <v>24</v>
      </c>
      <c r="D36" s="13">
        <v>32</v>
      </c>
    </row>
    <row r="37" spans="1:4" x14ac:dyDescent="0.35">
      <c r="A37" s="14" t="s">
        <v>171</v>
      </c>
      <c r="B37" s="13">
        <v>4</v>
      </c>
      <c r="C37" s="13">
        <v>0</v>
      </c>
      <c r="D37" s="13">
        <v>0</v>
      </c>
    </row>
    <row r="38" spans="1:4" x14ac:dyDescent="0.35">
      <c r="A38" s="14" t="s">
        <v>167</v>
      </c>
      <c r="B38" s="13">
        <v>6</v>
      </c>
      <c r="C38" s="13">
        <v>7</v>
      </c>
      <c r="D38" s="13">
        <v>10</v>
      </c>
    </row>
    <row r="39" spans="1:4" x14ac:dyDescent="0.35">
      <c r="A39" s="14" t="s">
        <v>165</v>
      </c>
      <c r="B39" s="13">
        <v>6</v>
      </c>
      <c r="C39" s="13">
        <v>8</v>
      </c>
      <c r="D39" s="13">
        <v>10</v>
      </c>
    </row>
    <row r="40" spans="1:4" x14ac:dyDescent="0.35">
      <c r="A40" s="14" t="s">
        <v>163</v>
      </c>
      <c r="B40" s="13">
        <v>5</v>
      </c>
      <c r="C40" s="13">
        <v>5</v>
      </c>
      <c r="D40" s="13">
        <v>10</v>
      </c>
    </row>
    <row r="41" spans="1:4" x14ac:dyDescent="0.35">
      <c r="A41" s="14" t="s">
        <v>169</v>
      </c>
      <c r="B41" s="13">
        <v>5</v>
      </c>
      <c r="C41" s="13">
        <v>3</v>
      </c>
      <c r="D41" s="13">
        <v>0</v>
      </c>
    </row>
    <row r="42" spans="1:4" x14ac:dyDescent="0.35">
      <c r="A42" s="14" t="s">
        <v>161</v>
      </c>
      <c r="B42" s="13">
        <v>4</v>
      </c>
      <c r="C42" s="13">
        <v>1</v>
      </c>
      <c r="D42" s="13">
        <v>1</v>
      </c>
    </row>
    <row r="43" spans="1:4" x14ac:dyDescent="0.35">
      <c r="A43" s="14" t="s">
        <v>159</v>
      </c>
      <c r="B43" s="13">
        <v>1</v>
      </c>
      <c r="C43" s="13">
        <v>0</v>
      </c>
      <c r="D43" s="13">
        <v>1</v>
      </c>
    </row>
    <row r="44" spans="1:4" x14ac:dyDescent="0.35">
      <c r="A44" s="12" t="s">
        <v>17</v>
      </c>
      <c r="B44" s="13">
        <v>19</v>
      </c>
      <c r="C44" s="13">
        <v>23</v>
      </c>
      <c r="D44" s="13">
        <v>32</v>
      </c>
    </row>
    <row r="45" spans="1:4" x14ac:dyDescent="0.35">
      <c r="A45" s="14" t="s">
        <v>460</v>
      </c>
      <c r="B45" s="13">
        <v>0</v>
      </c>
      <c r="C45" s="13">
        <v>0</v>
      </c>
      <c r="D45" s="13">
        <v>2</v>
      </c>
    </row>
    <row r="46" spans="1:4" x14ac:dyDescent="0.35">
      <c r="A46" s="14" t="s">
        <v>171</v>
      </c>
      <c r="B46" s="13">
        <v>3</v>
      </c>
      <c r="C46" s="13">
        <v>0</v>
      </c>
      <c r="D46" s="13">
        <v>0</v>
      </c>
    </row>
    <row r="47" spans="1:4" x14ac:dyDescent="0.35">
      <c r="A47" s="14" t="s">
        <v>167</v>
      </c>
      <c r="B47" s="13">
        <v>4</v>
      </c>
      <c r="C47" s="13">
        <v>3</v>
      </c>
      <c r="D47" s="13">
        <v>8</v>
      </c>
    </row>
    <row r="48" spans="1:4" x14ac:dyDescent="0.35">
      <c r="A48" s="14" t="s">
        <v>173</v>
      </c>
      <c r="B48" s="13">
        <v>3</v>
      </c>
      <c r="C48" s="13">
        <v>7</v>
      </c>
      <c r="D48" s="13">
        <v>11</v>
      </c>
    </row>
    <row r="49" spans="1:4" x14ac:dyDescent="0.35">
      <c r="A49" s="14" t="s">
        <v>169</v>
      </c>
      <c r="B49" s="13">
        <v>1</v>
      </c>
      <c r="C49" s="13">
        <v>4</v>
      </c>
      <c r="D49" s="13">
        <v>1</v>
      </c>
    </row>
    <row r="50" spans="1:4" x14ac:dyDescent="0.35">
      <c r="A50" s="14" t="s">
        <v>161</v>
      </c>
      <c r="B50" s="13">
        <v>2</v>
      </c>
      <c r="C50" s="13">
        <v>2</v>
      </c>
      <c r="D50" s="13">
        <v>2</v>
      </c>
    </row>
    <row r="51" spans="1:4" x14ac:dyDescent="0.35">
      <c r="A51" s="14" t="s">
        <v>159</v>
      </c>
      <c r="B51" s="13">
        <v>0</v>
      </c>
      <c r="C51" s="13">
        <v>0</v>
      </c>
      <c r="D51" s="13">
        <v>1</v>
      </c>
    </row>
    <row r="52" spans="1:4" x14ac:dyDescent="0.35">
      <c r="A52" s="14" t="s">
        <v>176</v>
      </c>
      <c r="B52" s="13">
        <v>6</v>
      </c>
      <c r="C52" s="13">
        <v>7</v>
      </c>
      <c r="D52" s="13">
        <v>7</v>
      </c>
    </row>
    <row r="53" spans="1:4" x14ac:dyDescent="0.35">
      <c r="A53" s="12" t="s">
        <v>453</v>
      </c>
      <c r="B53" s="13">
        <v>66</v>
      </c>
      <c r="C53" s="13">
        <v>76</v>
      </c>
      <c r="D53" s="13">
        <v>60</v>
      </c>
    </row>
    <row r="54" spans="1:4" x14ac:dyDescent="0.35">
      <c r="A54" s="14" t="s">
        <v>169</v>
      </c>
      <c r="B54" s="13">
        <v>0</v>
      </c>
      <c r="C54" s="13">
        <v>3</v>
      </c>
      <c r="D54" s="13">
        <v>3</v>
      </c>
    </row>
    <row r="55" spans="1:4" x14ac:dyDescent="0.35">
      <c r="A55" s="14" t="s">
        <v>192</v>
      </c>
      <c r="B55" s="13">
        <v>2</v>
      </c>
      <c r="C55" s="13">
        <v>0</v>
      </c>
      <c r="D55" s="13">
        <v>1</v>
      </c>
    </row>
    <row r="56" spans="1:4" x14ac:dyDescent="0.35">
      <c r="A56" s="14" t="s">
        <v>188</v>
      </c>
      <c r="B56" s="13">
        <v>8</v>
      </c>
      <c r="C56" s="13">
        <v>7</v>
      </c>
      <c r="D56" s="13">
        <v>2</v>
      </c>
    </row>
    <row r="57" spans="1:4" x14ac:dyDescent="0.35">
      <c r="A57" s="14" t="s">
        <v>190</v>
      </c>
      <c r="B57" s="13">
        <v>4</v>
      </c>
      <c r="C57" s="13">
        <v>5</v>
      </c>
      <c r="D57" s="13">
        <v>8</v>
      </c>
    </row>
    <row r="58" spans="1:4" x14ac:dyDescent="0.35">
      <c r="A58" s="14" t="s">
        <v>183</v>
      </c>
      <c r="B58" s="13">
        <v>5</v>
      </c>
      <c r="C58" s="13">
        <v>3</v>
      </c>
      <c r="D58" s="13">
        <v>0</v>
      </c>
    </row>
    <row r="59" spans="1:4" x14ac:dyDescent="0.35">
      <c r="A59" s="14" t="s">
        <v>463</v>
      </c>
      <c r="B59" s="13">
        <v>0</v>
      </c>
      <c r="C59" s="13">
        <v>0</v>
      </c>
      <c r="D59" s="13">
        <v>2</v>
      </c>
    </row>
    <row r="60" spans="1:4" x14ac:dyDescent="0.35">
      <c r="A60" s="14" t="s">
        <v>181</v>
      </c>
      <c r="B60" s="13">
        <v>3</v>
      </c>
      <c r="C60" s="13">
        <v>0</v>
      </c>
      <c r="D60" s="13">
        <v>0</v>
      </c>
    </row>
    <row r="61" spans="1:4" x14ac:dyDescent="0.35">
      <c r="A61" s="14" t="s">
        <v>185</v>
      </c>
      <c r="B61" s="13">
        <v>44</v>
      </c>
      <c r="C61" s="13">
        <v>58</v>
      </c>
      <c r="D61" s="13">
        <v>44</v>
      </c>
    </row>
    <row r="62" spans="1:4" x14ac:dyDescent="0.35">
      <c r="A62" s="12" t="s">
        <v>195</v>
      </c>
      <c r="B62" s="13">
        <v>0</v>
      </c>
      <c r="C62" s="13">
        <v>8</v>
      </c>
      <c r="D62" s="13">
        <v>8</v>
      </c>
    </row>
    <row r="63" spans="1:4" x14ac:dyDescent="0.35">
      <c r="A63" s="14" t="s">
        <v>465</v>
      </c>
      <c r="B63" s="13">
        <v>0</v>
      </c>
      <c r="C63" s="13">
        <v>0</v>
      </c>
      <c r="D63" s="13">
        <v>1</v>
      </c>
    </row>
    <row r="64" spans="1:4" x14ac:dyDescent="0.35">
      <c r="A64" s="14" t="s">
        <v>467</v>
      </c>
      <c r="B64" s="13">
        <v>0</v>
      </c>
      <c r="C64" s="13">
        <v>0</v>
      </c>
      <c r="D64" s="13">
        <v>1</v>
      </c>
    </row>
    <row r="65" spans="1:4" x14ac:dyDescent="0.35">
      <c r="A65" s="14" t="s">
        <v>197</v>
      </c>
      <c r="B65" s="13">
        <v>0</v>
      </c>
      <c r="C65" s="13">
        <v>6</v>
      </c>
      <c r="D65" s="13">
        <v>5</v>
      </c>
    </row>
    <row r="66" spans="1:4" x14ac:dyDescent="0.35">
      <c r="A66" s="14" t="s">
        <v>194</v>
      </c>
      <c r="B66" s="13">
        <v>0</v>
      </c>
      <c r="C66" s="13">
        <v>2</v>
      </c>
      <c r="D66" s="13">
        <v>1</v>
      </c>
    </row>
    <row r="67" spans="1:4" x14ac:dyDescent="0.35">
      <c r="A67" s="11" t="s">
        <v>438</v>
      </c>
      <c r="B67" s="13">
        <v>220</v>
      </c>
      <c r="C67" s="13">
        <v>274</v>
      </c>
      <c r="D67" s="13">
        <v>260</v>
      </c>
    </row>
    <row r="68" spans="1:4" x14ac:dyDescent="0.35">
      <c r="A68" s="12" t="s">
        <v>15</v>
      </c>
      <c r="B68" s="13">
        <v>220</v>
      </c>
      <c r="C68" s="13">
        <v>274</v>
      </c>
      <c r="D68" s="13">
        <v>260</v>
      </c>
    </row>
    <row r="69" spans="1:4" x14ac:dyDescent="0.35">
      <c r="A69" s="14" t="s">
        <v>440</v>
      </c>
      <c r="B69" s="13">
        <v>220</v>
      </c>
      <c r="C69" s="13">
        <v>274</v>
      </c>
      <c r="D69" s="13">
        <v>260</v>
      </c>
    </row>
    <row r="70" spans="1:4" x14ac:dyDescent="0.35">
      <c r="A70" s="11" t="s">
        <v>26</v>
      </c>
      <c r="B70" s="13">
        <v>26</v>
      </c>
      <c r="C70" s="13">
        <v>43</v>
      </c>
      <c r="D70" s="13">
        <v>32</v>
      </c>
    </row>
    <row r="71" spans="1:4" x14ac:dyDescent="0.35">
      <c r="A71" s="12" t="s">
        <v>30</v>
      </c>
      <c r="B71" s="13">
        <v>0</v>
      </c>
      <c r="C71" s="13">
        <v>4</v>
      </c>
      <c r="D71" s="13">
        <v>13</v>
      </c>
    </row>
    <row r="72" spans="1:4" x14ac:dyDescent="0.35">
      <c r="A72" s="14" t="s">
        <v>29</v>
      </c>
      <c r="B72" s="13">
        <v>0</v>
      </c>
      <c r="C72" s="13">
        <v>4</v>
      </c>
      <c r="D72" s="13">
        <v>13</v>
      </c>
    </row>
    <row r="73" spans="1:4" x14ac:dyDescent="0.35">
      <c r="A73" s="12" t="s">
        <v>15</v>
      </c>
      <c r="B73" s="13">
        <v>26</v>
      </c>
      <c r="C73" s="13">
        <v>39</v>
      </c>
      <c r="D73" s="13">
        <v>19</v>
      </c>
    </row>
    <row r="74" spans="1:4" x14ac:dyDescent="0.35">
      <c r="A74" s="14" t="s">
        <v>32</v>
      </c>
      <c r="B74" s="13">
        <v>26</v>
      </c>
      <c r="C74" s="13">
        <v>39</v>
      </c>
      <c r="D74" s="13">
        <v>19</v>
      </c>
    </row>
    <row r="75" spans="1:4" x14ac:dyDescent="0.35">
      <c r="A75" s="11" t="s">
        <v>39</v>
      </c>
      <c r="B75" s="13">
        <v>379</v>
      </c>
      <c r="C75" s="13">
        <v>463</v>
      </c>
      <c r="D75" s="13">
        <v>483</v>
      </c>
    </row>
    <row r="76" spans="1:4" x14ac:dyDescent="0.35">
      <c r="A76" s="12" t="s">
        <v>30</v>
      </c>
      <c r="B76" s="13">
        <v>314</v>
      </c>
      <c r="C76" s="13">
        <v>385</v>
      </c>
      <c r="D76" s="13">
        <v>397</v>
      </c>
    </row>
    <row r="77" spans="1:4" x14ac:dyDescent="0.35">
      <c r="A77" s="14" t="s">
        <v>41</v>
      </c>
      <c r="B77" s="13">
        <v>314</v>
      </c>
      <c r="C77" s="13">
        <v>385</v>
      </c>
      <c r="D77" s="13">
        <v>397</v>
      </c>
    </row>
    <row r="78" spans="1:4" x14ac:dyDescent="0.35">
      <c r="A78" s="12" t="s">
        <v>15</v>
      </c>
      <c r="B78" s="13">
        <v>33</v>
      </c>
      <c r="C78" s="13">
        <v>42</v>
      </c>
      <c r="D78" s="13">
        <v>52</v>
      </c>
    </row>
    <row r="79" spans="1:4" x14ac:dyDescent="0.35">
      <c r="A79" s="14" t="s">
        <v>39</v>
      </c>
      <c r="B79" s="13">
        <v>33</v>
      </c>
      <c r="C79" s="13">
        <v>42</v>
      </c>
      <c r="D79" s="13">
        <v>52</v>
      </c>
    </row>
    <row r="80" spans="1:4" x14ac:dyDescent="0.35">
      <c r="A80" s="12" t="s">
        <v>453</v>
      </c>
      <c r="B80" s="13">
        <v>32</v>
      </c>
      <c r="C80" s="13">
        <v>36</v>
      </c>
      <c r="D80" s="13">
        <v>34</v>
      </c>
    </row>
    <row r="81" spans="1:4" x14ac:dyDescent="0.35">
      <c r="A81" s="14" t="s">
        <v>39</v>
      </c>
      <c r="B81" s="13">
        <v>32</v>
      </c>
      <c r="C81" s="13">
        <v>36</v>
      </c>
      <c r="D81" s="13">
        <v>34</v>
      </c>
    </row>
    <row r="82" spans="1:4" x14ac:dyDescent="0.35">
      <c r="A82" s="11" t="s">
        <v>47</v>
      </c>
      <c r="B82" s="13">
        <v>40</v>
      </c>
      <c r="C82" s="13">
        <v>47</v>
      </c>
      <c r="D82" s="13">
        <v>26</v>
      </c>
    </row>
    <row r="83" spans="1:4" x14ac:dyDescent="0.35">
      <c r="A83" s="12" t="s">
        <v>15</v>
      </c>
      <c r="B83" s="13">
        <v>7</v>
      </c>
      <c r="C83" s="13">
        <v>12</v>
      </c>
      <c r="D83" s="13">
        <v>12</v>
      </c>
    </row>
    <row r="84" spans="1:4" x14ac:dyDescent="0.35">
      <c r="A84" s="14" t="s">
        <v>49</v>
      </c>
      <c r="B84" s="13">
        <v>7</v>
      </c>
      <c r="C84" s="13">
        <v>12</v>
      </c>
      <c r="D84" s="13">
        <v>8</v>
      </c>
    </row>
    <row r="85" spans="1:4" x14ac:dyDescent="0.35">
      <c r="A85" s="14" t="s">
        <v>52</v>
      </c>
      <c r="B85" s="13">
        <v>0</v>
      </c>
      <c r="C85" s="13">
        <v>0</v>
      </c>
      <c r="D85" s="13">
        <v>4</v>
      </c>
    </row>
    <row r="86" spans="1:4" x14ac:dyDescent="0.35">
      <c r="A86" s="12" t="s">
        <v>17</v>
      </c>
      <c r="B86" s="13">
        <v>8</v>
      </c>
      <c r="C86" s="13">
        <v>8</v>
      </c>
      <c r="D86" s="13">
        <v>7</v>
      </c>
    </row>
    <row r="87" spans="1:4" x14ac:dyDescent="0.35">
      <c r="A87" s="14" t="s">
        <v>49</v>
      </c>
      <c r="B87" s="13">
        <v>8</v>
      </c>
      <c r="C87" s="13">
        <v>8</v>
      </c>
      <c r="D87" s="13">
        <v>6</v>
      </c>
    </row>
    <row r="88" spans="1:4" x14ac:dyDescent="0.35">
      <c r="A88" s="14" t="s">
        <v>52</v>
      </c>
      <c r="B88" s="13">
        <v>0</v>
      </c>
      <c r="C88" s="13">
        <v>0</v>
      </c>
      <c r="D88" s="13">
        <v>1</v>
      </c>
    </row>
    <row r="89" spans="1:4" x14ac:dyDescent="0.35">
      <c r="A89" s="12" t="s">
        <v>453</v>
      </c>
      <c r="B89" s="13">
        <v>25</v>
      </c>
      <c r="C89" s="13">
        <v>27</v>
      </c>
      <c r="D89" s="13">
        <v>7</v>
      </c>
    </row>
    <row r="90" spans="1:4" x14ac:dyDescent="0.35">
      <c r="A90" s="14" t="s">
        <v>52</v>
      </c>
      <c r="B90" s="13">
        <v>25</v>
      </c>
      <c r="C90" s="13">
        <v>27</v>
      </c>
      <c r="D90" s="13">
        <v>7</v>
      </c>
    </row>
    <row r="91" spans="1:4" x14ac:dyDescent="0.35">
      <c r="A91" s="11" t="s">
        <v>241</v>
      </c>
      <c r="B91" s="13">
        <v>2</v>
      </c>
      <c r="C91" s="13">
        <v>0</v>
      </c>
      <c r="D91" s="13">
        <v>0</v>
      </c>
    </row>
    <row r="92" spans="1:4" x14ac:dyDescent="0.35">
      <c r="A92" s="12" t="s">
        <v>15</v>
      </c>
      <c r="B92" s="13">
        <v>2</v>
      </c>
      <c r="C92" s="13">
        <v>0</v>
      </c>
      <c r="D92" s="13">
        <v>0</v>
      </c>
    </row>
    <row r="93" spans="1:4" x14ac:dyDescent="0.35">
      <c r="A93" s="14" t="s">
        <v>243</v>
      </c>
      <c r="B93" s="13">
        <v>2</v>
      </c>
      <c r="C93" s="13">
        <v>0</v>
      </c>
      <c r="D93" s="13">
        <v>0</v>
      </c>
    </row>
    <row r="94" spans="1:4" x14ac:dyDescent="0.35">
      <c r="A94" s="11" t="s">
        <v>314</v>
      </c>
      <c r="B94" s="13">
        <v>61</v>
      </c>
      <c r="C94" s="13">
        <v>164</v>
      </c>
      <c r="D94" s="13">
        <v>192</v>
      </c>
    </row>
    <row r="95" spans="1:4" x14ac:dyDescent="0.35">
      <c r="A95" s="12" t="s">
        <v>30</v>
      </c>
      <c r="B95" s="13">
        <v>11</v>
      </c>
      <c r="C95" s="13">
        <v>35</v>
      </c>
      <c r="D95" s="13">
        <v>38</v>
      </c>
    </row>
    <row r="96" spans="1:4" x14ac:dyDescent="0.35">
      <c r="A96" s="14" t="s">
        <v>316</v>
      </c>
      <c r="B96" s="13">
        <v>10</v>
      </c>
      <c r="C96" s="13">
        <v>35</v>
      </c>
      <c r="D96" s="13">
        <v>38</v>
      </c>
    </row>
    <row r="97" spans="1:4" x14ac:dyDescent="0.35">
      <c r="A97" s="14" t="s">
        <v>318</v>
      </c>
      <c r="B97" s="13">
        <v>1</v>
      </c>
      <c r="C97" s="13">
        <v>0</v>
      </c>
      <c r="D97" s="13">
        <v>0</v>
      </c>
    </row>
    <row r="98" spans="1:4" x14ac:dyDescent="0.35">
      <c r="A98" s="12" t="s">
        <v>15</v>
      </c>
      <c r="B98" s="13">
        <v>13</v>
      </c>
      <c r="C98" s="13">
        <v>29</v>
      </c>
      <c r="D98" s="13">
        <v>34</v>
      </c>
    </row>
    <row r="99" spans="1:4" x14ac:dyDescent="0.35">
      <c r="A99" s="14" t="s">
        <v>320</v>
      </c>
      <c r="B99" s="13">
        <v>13</v>
      </c>
      <c r="C99" s="13">
        <v>29</v>
      </c>
      <c r="D99" s="13">
        <v>34</v>
      </c>
    </row>
    <row r="100" spans="1:4" x14ac:dyDescent="0.35">
      <c r="A100" s="12" t="s">
        <v>17</v>
      </c>
      <c r="B100" s="13">
        <v>37</v>
      </c>
      <c r="C100" s="13">
        <v>100</v>
      </c>
      <c r="D100" s="13">
        <v>120</v>
      </c>
    </row>
    <row r="101" spans="1:4" x14ac:dyDescent="0.35">
      <c r="A101" s="14" t="s">
        <v>320</v>
      </c>
      <c r="B101" s="13">
        <v>37</v>
      </c>
      <c r="C101" s="13">
        <v>100</v>
      </c>
      <c r="D101" s="13">
        <v>120</v>
      </c>
    </row>
    <row r="102" spans="1:4" x14ac:dyDescent="0.35">
      <c r="A102" s="11" t="s">
        <v>327</v>
      </c>
      <c r="B102" s="13">
        <v>0</v>
      </c>
      <c r="C102" s="13">
        <v>1</v>
      </c>
      <c r="D102" s="13">
        <v>1</v>
      </c>
    </row>
    <row r="103" spans="1:4" x14ac:dyDescent="0.35">
      <c r="A103" s="12" t="s">
        <v>17</v>
      </c>
      <c r="B103" s="13">
        <v>0</v>
      </c>
      <c r="C103" s="13">
        <v>1</v>
      </c>
      <c r="D103" s="13">
        <v>0</v>
      </c>
    </row>
    <row r="104" spans="1:4" x14ac:dyDescent="0.35">
      <c r="A104" s="14" t="s">
        <v>329</v>
      </c>
      <c r="B104" s="13">
        <v>0</v>
      </c>
      <c r="C104" s="13">
        <v>1</v>
      </c>
      <c r="D104" s="13">
        <v>0</v>
      </c>
    </row>
    <row r="105" spans="1:4" x14ac:dyDescent="0.35">
      <c r="A105" s="12" t="s">
        <v>453</v>
      </c>
      <c r="B105" s="13">
        <v>0</v>
      </c>
      <c r="C105" s="13">
        <v>0</v>
      </c>
      <c r="D105" s="13">
        <v>1</v>
      </c>
    </row>
    <row r="106" spans="1:4" x14ac:dyDescent="0.35">
      <c r="A106" s="14" t="s">
        <v>331</v>
      </c>
      <c r="B106" s="13">
        <v>0</v>
      </c>
      <c r="C106" s="13">
        <v>0</v>
      </c>
      <c r="D106" s="13">
        <v>1</v>
      </c>
    </row>
    <row r="107" spans="1:4" x14ac:dyDescent="0.35">
      <c r="A107" s="11" t="s">
        <v>262</v>
      </c>
      <c r="B107" s="13">
        <v>11</v>
      </c>
      <c r="C107" s="13">
        <v>15</v>
      </c>
      <c r="D107" s="13">
        <v>17</v>
      </c>
    </row>
    <row r="108" spans="1:4" x14ac:dyDescent="0.35">
      <c r="A108" s="12" t="s">
        <v>17</v>
      </c>
      <c r="B108" s="13">
        <v>5</v>
      </c>
      <c r="C108" s="13">
        <v>7</v>
      </c>
      <c r="D108" s="13">
        <v>8</v>
      </c>
    </row>
    <row r="109" spans="1:4" x14ac:dyDescent="0.35">
      <c r="A109" s="14" t="s">
        <v>264</v>
      </c>
      <c r="B109" s="13">
        <v>5</v>
      </c>
      <c r="C109" s="13">
        <v>7</v>
      </c>
      <c r="D109" s="13">
        <v>8</v>
      </c>
    </row>
    <row r="110" spans="1:4" x14ac:dyDescent="0.35">
      <c r="A110" s="12" t="s">
        <v>453</v>
      </c>
      <c r="B110" s="13">
        <v>6</v>
      </c>
      <c r="C110" s="13">
        <v>8</v>
      </c>
      <c r="D110" s="13">
        <v>9</v>
      </c>
    </row>
    <row r="111" spans="1:4" x14ac:dyDescent="0.35">
      <c r="A111" s="14" t="s">
        <v>264</v>
      </c>
      <c r="B111" s="13">
        <v>6</v>
      </c>
      <c r="C111" s="13">
        <v>8</v>
      </c>
      <c r="D111" s="13">
        <v>9</v>
      </c>
    </row>
    <row r="112" spans="1:4" x14ac:dyDescent="0.35">
      <c r="A112" s="11" t="s">
        <v>248</v>
      </c>
      <c r="B112" s="13">
        <v>0</v>
      </c>
      <c r="C112" s="13">
        <v>2</v>
      </c>
      <c r="D112" s="13">
        <v>0</v>
      </c>
    </row>
    <row r="113" spans="1:4" x14ac:dyDescent="0.35">
      <c r="A113" s="12" t="s">
        <v>15</v>
      </c>
      <c r="B113" s="13">
        <v>0</v>
      </c>
      <c r="C113" s="13">
        <v>2</v>
      </c>
      <c r="D113" s="13">
        <v>0</v>
      </c>
    </row>
    <row r="114" spans="1:4" x14ac:dyDescent="0.35">
      <c r="A114" s="14" t="s">
        <v>472</v>
      </c>
      <c r="B114" s="13">
        <v>0</v>
      </c>
      <c r="C114" s="13">
        <v>2</v>
      </c>
      <c r="D114" s="13">
        <v>0</v>
      </c>
    </row>
    <row r="115" spans="1:4" x14ac:dyDescent="0.35">
      <c r="A115" s="11" t="s">
        <v>282</v>
      </c>
      <c r="B115" s="13">
        <v>5</v>
      </c>
      <c r="C115" s="13">
        <v>9</v>
      </c>
      <c r="D115" s="13">
        <v>8</v>
      </c>
    </row>
    <row r="116" spans="1:4" x14ac:dyDescent="0.35">
      <c r="A116" s="12" t="s">
        <v>17</v>
      </c>
      <c r="B116" s="13">
        <v>5</v>
      </c>
      <c r="C116" s="13">
        <v>9</v>
      </c>
      <c r="D116" s="13">
        <v>8</v>
      </c>
    </row>
    <row r="117" spans="1:4" x14ac:dyDescent="0.35">
      <c r="A117" s="14" t="s">
        <v>284</v>
      </c>
      <c r="B117" s="13">
        <v>5</v>
      </c>
      <c r="C117" s="13">
        <v>9</v>
      </c>
      <c r="D117" s="13">
        <v>8</v>
      </c>
    </row>
    <row r="118" spans="1:4" x14ac:dyDescent="0.35">
      <c r="A118" s="11" t="s">
        <v>128</v>
      </c>
      <c r="B118" s="13">
        <v>29</v>
      </c>
      <c r="C118" s="13">
        <v>42</v>
      </c>
      <c r="D118" s="13">
        <v>37</v>
      </c>
    </row>
    <row r="119" spans="1:4" x14ac:dyDescent="0.35">
      <c r="A119" s="12" t="s">
        <v>15</v>
      </c>
      <c r="B119" s="13">
        <v>14</v>
      </c>
      <c r="C119" s="13">
        <v>22</v>
      </c>
      <c r="D119" s="13">
        <v>22</v>
      </c>
    </row>
    <row r="120" spans="1:4" x14ac:dyDescent="0.35">
      <c r="A120" s="14" t="s">
        <v>130</v>
      </c>
      <c r="B120" s="13">
        <v>0</v>
      </c>
      <c r="C120" s="13">
        <v>2</v>
      </c>
      <c r="D120" s="13">
        <v>2</v>
      </c>
    </row>
    <row r="121" spans="1:4" x14ac:dyDescent="0.35">
      <c r="A121" s="14" t="s">
        <v>132</v>
      </c>
      <c r="B121" s="13">
        <v>12</v>
      </c>
      <c r="C121" s="13">
        <v>15</v>
      </c>
      <c r="D121" s="13">
        <v>20</v>
      </c>
    </row>
    <row r="122" spans="1:4" x14ac:dyDescent="0.35">
      <c r="A122" s="14" t="s">
        <v>134</v>
      </c>
      <c r="B122" s="13">
        <v>2</v>
      </c>
      <c r="C122" s="13">
        <v>5</v>
      </c>
      <c r="D122" s="13">
        <v>0</v>
      </c>
    </row>
    <row r="123" spans="1:4" x14ac:dyDescent="0.35">
      <c r="A123" s="12" t="s">
        <v>17</v>
      </c>
      <c r="B123" s="13">
        <v>5</v>
      </c>
      <c r="C123" s="13">
        <v>8</v>
      </c>
      <c r="D123" s="13">
        <v>8</v>
      </c>
    </row>
    <row r="124" spans="1:4" x14ac:dyDescent="0.35">
      <c r="A124" s="14" t="s">
        <v>132</v>
      </c>
      <c r="B124" s="13">
        <v>4</v>
      </c>
      <c r="C124" s="13">
        <v>7</v>
      </c>
      <c r="D124" s="13">
        <v>5</v>
      </c>
    </row>
    <row r="125" spans="1:4" x14ac:dyDescent="0.35">
      <c r="A125" s="14" t="s">
        <v>134</v>
      </c>
      <c r="B125" s="13">
        <v>0</v>
      </c>
      <c r="C125" s="13">
        <v>0</v>
      </c>
      <c r="D125" s="13">
        <v>1</v>
      </c>
    </row>
    <row r="126" spans="1:4" x14ac:dyDescent="0.35">
      <c r="A126" s="14" t="s">
        <v>137</v>
      </c>
      <c r="B126" s="13">
        <v>1</v>
      </c>
      <c r="C126" s="13">
        <v>1</v>
      </c>
      <c r="D126" s="13">
        <v>2</v>
      </c>
    </row>
    <row r="127" spans="1:4" x14ac:dyDescent="0.35">
      <c r="A127" s="12" t="s">
        <v>453</v>
      </c>
      <c r="B127" s="13">
        <v>10</v>
      </c>
      <c r="C127" s="13">
        <v>12</v>
      </c>
      <c r="D127" s="13">
        <v>7</v>
      </c>
    </row>
    <row r="128" spans="1:4" x14ac:dyDescent="0.35">
      <c r="A128" s="14" t="s">
        <v>132</v>
      </c>
      <c r="B128" s="13">
        <v>8</v>
      </c>
      <c r="C128" s="13">
        <v>10</v>
      </c>
      <c r="D128" s="13">
        <v>6</v>
      </c>
    </row>
    <row r="129" spans="1:4" x14ac:dyDescent="0.35">
      <c r="A129" s="14" t="s">
        <v>134</v>
      </c>
      <c r="B129" s="13">
        <v>2</v>
      </c>
      <c r="C129" s="13">
        <v>2</v>
      </c>
      <c r="D129" s="13">
        <v>1</v>
      </c>
    </row>
    <row r="130" spans="1:4" x14ac:dyDescent="0.35">
      <c r="A130" s="11" t="s">
        <v>98</v>
      </c>
      <c r="B130" s="13">
        <v>72</v>
      </c>
      <c r="C130" s="13">
        <v>111</v>
      </c>
      <c r="D130" s="13">
        <v>66</v>
      </c>
    </row>
    <row r="131" spans="1:4" x14ac:dyDescent="0.35">
      <c r="A131" s="12" t="s">
        <v>15</v>
      </c>
      <c r="B131" s="13">
        <v>9</v>
      </c>
      <c r="C131" s="13">
        <v>12</v>
      </c>
      <c r="D131" s="13">
        <v>6</v>
      </c>
    </row>
    <row r="132" spans="1:4" x14ac:dyDescent="0.35">
      <c r="A132" s="14" t="s">
        <v>102</v>
      </c>
      <c r="B132" s="13">
        <v>3</v>
      </c>
      <c r="C132" s="13">
        <v>3</v>
      </c>
      <c r="D132" s="13">
        <v>2</v>
      </c>
    </row>
    <row r="133" spans="1:4" x14ac:dyDescent="0.35">
      <c r="A133" s="14" t="s">
        <v>100</v>
      </c>
      <c r="B133" s="13">
        <v>6</v>
      </c>
      <c r="C133" s="13">
        <v>9</v>
      </c>
      <c r="D133" s="13">
        <v>4</v>
      </c>
    </row>
    <row r="134" spans="1:4" x14ac:dyDescent="0.35">
      <c r="A134" s="12" t="s">
        <v>17</v>
      </c>
      <c r="B134" s="13">
        <v>5</v>
      </c>
      <c r="C134" s="13">
        <v>2</v>
      </c>
      <c r="D134" s="13">
        <v>4</v>
      </c>
    </row>
    <row r="135" spans="1:4" x14ac:dyDescent="0.35">
      <c r="A135" s="14" t="s">
        <v>106</v>
      </c>
      <c r="B135" s="13">
        <v>2</v>
      </c>
      <c r="C135" s="13">
        <v>1</v>
      </c>
      <c r="D135" s="13">
        <v>0</v>
      </c>
    </row>
    <row r="136" spans="1:4" x14ac:dyDescent="0.35">
      <c r="A136" s="14" t="s">
        <v>104</v>
      </c>
      <c r="B136" s="13">
        <v>3</v>
      </c>
      <c r="C136" s="13">
        <v>1</v>
      </c>
      <c r="D136" s="13">
        <v>4</v>
      </c>
    </row>
    <row r="137" spans="1:4" x14ac:dyDescent="0.35">
      <c r="A137" s="12" t="s">
        <v>453</v>
      </c>
      <c r="B137" s="13">
        <v>58</v>
      </c>
      <c r="C137" s="13">
        <v>97</v>
      </c>
      <c r="D137" s="13">
        <v>56</v>
      </c>
    </row>
    <row r="138" spans="1:4" x14ac:dyDescent="0.35">
      <c r="A138" s="14" t="s">
        <v>110</v>
      </c>
      <c r="B138" s="13">
        <v>1</v>
      </c>
      <c r="C138" s="13">
        <v>3</v>
      </c>
      <c r="D138" s="13">
        <v>2</v>
      </c>
    </row>
    <row r="139" spans="1:4" x14ac:dyDescent="0.35">
      <c r="A139" s="14" t="s">
        <v>112</v>
      </c>
      <c r="B139" s="13">
        <v>16</v>
      </c>
      <c r="C139" s="13">
        <v>18</v>
      </c>
      <c r="D139" s="13">
        <v>15</v>
      </c>
    </row>
    <row r="140" spans="1:4" x14ac:dyDescent="0.35">
      <c r="A140" s="14" t="s">
        <v>108</v>
      </c>
      <c r="B140" s="13">
        <v>2</v>
      </c>
      <c r="C140" s="13">
        <v>8</v>
      </c>
      <c r="D140" s="13">
        <v>1</v>
      </c>
    </row>
    <row r="141" spans="1:4" x14ac:dyDescent="0.35">
      <c r="A141" s="14" t="s">
        <v>120</v>
      </c>
      <c r="B141" s="13">
        <v>0</v>
      </c>
      <c r="C141" s="13">
        <v>1</v>
      </c>
      <c r="D141" s="13">
        <v>0</v>
      </c>
    </row>
    <row r="142" spans="1:4" x14ac:dyDescent="0.35">
      <c r="A142" s="14" t="s">
        <v>118</v>
      </c>
      <c r="B142" s="13">
        <v>34</v>
      </c>
      <c r="C142" s="13">
        <v>37</v>
      </c>
      <c r="D142" s="13">
        <v>26</v>
      </c>
    </row>
    <row r="143" spans="1:4" x14ac:dyDescent="0.35">
      <c r="A143" s="14" t="s">
        <v>116</v>
      </c>
      <c r="B143" s="13">
        <v>1</v>
      </c>
      <c r="C143" s="13">
        <v>18</v>
      </c>
      <c r="D143" s="13">
        <v>4</v>
      </c>
    </row>
    <row r="144" spans="1:4" x14ac:dyDescent="0.35">
      <c r="A144" s="14" t="s">
        <v>114</v>
      </c>
      <c r="B144" s="13">
        <v>4</v>
      </c>
      <c r="C144" s="13">
        <v>12</v>
      </c>
      <c r="D144" s="13">
        <v>8</v>
      </c>
    </row>
    <row r="145" spans="1:4" x14ac:dyDescent="0.35">
      <c r="A145" s="11" t="s">
        <v>94</v>
      </c>
      <c r="B145" s="13">
        <v>88</v>
      </c>
      <c r="C145" s="13">
        <v>145</v>
      </c>
      <c r="D145" s="13">
        <v>119</v>
      </c>
    </row>
    <row r="146" spans="1:4" x14ac:dyDescent="0.35">
      <c r="A146" s="12" t="s">
        <v>30</v>
      </c>
      <c r="B146" s="13">
        <v>88</v>
      </c>
      <c r="C146" s="13">
        <v>145</v>
      </c>
      <c r="D146" s="13">
        <v>119</v>
      </c>
    </row>
    <row r="147" spans="1:4" x14ac:dyDescent="0.35">
      <c r="A147" s="14" t="s">
        <v>96</v>
      </c>
      <c r="B147" s="13">
        <v>88</v>
      </c>
      <c r="C147" s="13">
        <v>145</v>
      </c>
      <c r="D147" s="13">
        <v>119</v>
      </c>
    </row>
    <row r="148" spans="1:4" x14ac:dyDescent="0.35">
      <c r="A148" s="11" t="s">
        <v>143</v>
      </c>
      <c r="B148" s="13">
        <v>2</v>
      </c>
      <c r="C148" s="13">
        <v>3</v>
      </c>
      <c r="D148" s="13">
        <v>9</v>
      </c>
    </row>
    <row r="149" spans="1:4" x14ac:dyDescent="0.35">
      <c r="A149" s="12" t="s">
        <v>453</v>
      </c>
      <c r="B149" s="13">
        <v>2</v>
      </c>
      <c r="C149" s="13">
        <v>3</v>
      </c>
      <c r="D149" s="13">
        <v>9</v>
      </c>
    </row>
    <row r="150" spans="1:4" x14ac:dyDescent="0.35">
      <c r="A150" s="14" t="s">
        <v>145</v>
      </c>
      <c r="B150" s="13">
        <v>2</v>
      </c>
      <c r="C150" s="13">
        <v>3</v>
      </c>
      <c r="D150" s="13">
        <v>9</v>
      </c>
    </row>
    <row r="151" spans="1:4" x14ac:dyDescent="0.35">
      <c r="A151" s="11" t="s">
        <v>372</v>
      </c>
      <c r="B151" s="13">
        <v>2</v>
      </c>
      <c r="C151" s="13">
        <v>2</v>
      </c>
      <c r="D151" s="13">
        <v>5</v>
      </c>
    </row>
    <row r="152" spans="1:4" x14ac:dyDescent="0.35">
      <c r="A152" s="12" t="s">
        <v>15</v>
      </c>
      <c r="B152" s="13">
        <v>2</v>
      </c>
      <c r="C152" s="13">
        <v>2</v>
      </c>
      <c r="D152" s="13">
        <v>5</v>
      </c>
    </row>
    <row r="153" spans="1:4" x14ac:dyDescent="0.35">
      <c r="A153" s="14" t="s">
        <v>374</v>
      </c>
      <c r="B153" s="13">
        <v>2</v>
      </c>
      <c r="C153" s="13">
        <v>2</v>
      </c>
      <c r="D153" s="13">
        <v>5</v>
      </c>
    </row>
    <row r="154" spans="1:4" x14ac:dyDescent="0.35">
      <c r="A154" s="11" t="s">
        <v>122</v>
      </c>
      <c r="B154" s="13">
        <v>4</v>
      </c>
      <c r="C154" s="13">
        <v>1</v>
      </c>
      <c r="D154" s="13">
        <v>2</v>
      </c>
    </row>
    <row r="155" spans="1:4" x14ac:dyDescent="0.35">
      <c r="A155" s="12" t="s">
        <v>17</v>
      </c>
      <c r="B155" s="13">
        <v>4</v>
      </c>
      <c r="C155" s="13">
        <v>1</v>
      </c>
      <c r="D155" s="13">
        <v>2</v>
      </c>
    </row>
    <row r="156" spans="1:4" x14ac:dyDescent="0.35">
      <c r="A156" s="14" t="s">
        <v>124</v>
      </c>
      <c r="B156" s="13">
        <v>0</v>
      </c>
      <c r="C156" s="13">
        <v>1</v>
      </c>
      <c r="D156" s="13">
        <v>2</v>
      </c>
    </row>
    <row r="157" spans="1:4" x14ac:dyDescent="0.35">
      <c r="A157" s="14" t="s">
        <v>126</v>
      </c>
      <c r="B157" s="13">
        <v>4</v>
      </c>
      <c r="C157" s="13">
        <v>0</v>
      </c>
      <c r="D157" s="13">
        <v>0</v>
      </c>
    </row>
    <row r="158" spans="1:4" x14ac:dyDescent="0.35">
      <c r="A158" s="11" t="s">
        <v>199</v>
      </c>
      <c r="B158" s="13">
        <v>5</v>
      </c>
      <c r="C158" s="13">
        <v>11</v>
      </c>
      <c r="D158" s="13">
        <v>4</v>
      </c>
    </row>
    <row r="159" spans="1:4" x14ac:dyDescent="0.35">
      <c r="A159" s="12" t="s">
        <v>453</v>
      </c>
      <c r="B159" s="13">
        <v>5</v>
      </c>
      <c r="C159" s="13">
        <v>11</v>
      </c>
      <c r="D159" s="13">
        <v>4</v>
      </c>
    </row>
    <row r="160" spans="1:4" x14ac:dyDescent="0.35">
      <c r="A160" s="14" t="s">
        <v>201</v>
      </c>
      <c r="B160" s="13">
        <v>5</v>
      </c>
      <c r="C160" s="13">
        <v>11</v>
      </c>
      <c r="D160" s="13">
        <v>4</v>
      </c>
    </row>
    <row r="161" spans="1:4" x14ac:dyDescent="0.35">
      <c r="A161" s="11" t="s">
        <v>406</v>
      </c>
      <c r="B161" s="13">
        <v>36</v>
      </c>
      <c r="C161" s="13">
        <v>64</v>
      </c>
      <c r="D161" s="13">
        <v>54</v>
      </c>
    </row>
    <row r="162" spans="1:4" x14ac:dyDescent="0.35">
      <c r="A162" s="12" t="s">
        <v>30</v>
      </c>
      <c r="B162" s="13">
        <v>36</v>
      </c>
      <c r="C162" s="13">
        <v>64</v>
      </c>
      <c r="D162" s="13">
        <v>54</v>
      </c>
    </row>
    <row r="163" spans="1:4" x14ac:dyDescent="0.35">
      <c r="A163" s="14" t="s">
        <v>408</v>
      </c>
      <c r="B163" s="13">
        <v>36</v>
      </c>
      <c r="C163" s="13">
        <v>64</v>
      </c>
      <c r="D163" s="13">
        <v>54</v>
      </c>
    </row>
    <row r="164" spans="1:4" x14ac:dyDescent="0.35">
      <c r="A164" s="11" t="s">
        <v>147</v>
      </c>
      <c r="B164" s="13">
        <v>11</v>
      </c>
      <c r="C164" s="13">
        <v>7</v>
      </c>
      <c r="D164" s="13">
        <v>23</v>
      </c>
    </row>
    <row r="165" spans="1:4" x14ac:dyDescent="0.35">
      <c r="A165" s="12" t="s">
        <v>15</v>
      </c>
      <c r="B165" s="13">
        <v>4</v>
      </c>
      <c r="C165" s="13">
        <v>2</v>
      </c>
      <c r="D165" s="13">
        <v>6</v>
      </c>
    </row>
    <row r="166" spans="1:4" x14ac:dyDescent="0.35">
      <c r="A166" s="14" t="s">
        <v>149</v>
      </c>
      <c r="B166" s="13">
        <v>3</v>
      </c>
      <c r="C166" s="13">
        <v>1</v>
      </c>
      <c r="D166" s="13">
        <v>1</v>
      </c>
    </row>
    <row r="167" spans="1:4" x14ac:dyDescent="0.35">
      <c r="A167" s="14" t="s">
        <v>151</v>
      </c>
      <c r="B167" s="13">
        <v>1</v>
      </c>
      <c r="C167" s="13">
        <v>1</v>
      </c>
      <c r="D167" s="13">
        <v>5</v>
      </c>
    </row>
    <row r="168" spans="1:4" x14ac:dyDescent="0.35">
      <c r="A168" s="12" t="s">
        <v>17</v>
      </c>
      <c r="B168" s="13">
        <v>4</v>
      </c>
      <c r="C168" s="13">
        <v>1</v>
      </c>
      <c r="D168" s="13">
        <v>6</v>
      </c>
    </row>
    <row r="169" spans="1:4" x14ac:dyDescent="0.35">
      <c r="A169" s="14" t="s">
        <v>149</v>
      </c>
      <c r="B169" s="13">
        <v>2</v>
      </c>
      <c r="C169" s="13">
        <v>1</v>
      </c>
      <c r="D169" s="13">
        <v>2</v>
      </c>
    </row>
    <row r="170" spans="1:4" x14ac:dyDescent="0.35">
      <c r="A170" s="14" t="s">
        <v>151</v>
      </c>
      <c r="B170" s="13">
        <v>2</v>
      </c>
      <c r="C170" s="13">
        <v>0</v>
      </c>
      <c r="D170" s="13">
        <v>4</v>
      </c>
    </row>
    <row r="171" spans="1:4" x14ac:dyDescent="0.35">
      <c r="A171" s="12" t="s">
        <v>453</v>
      </c>
      <c r="B171" s="13">
        <v>3</v>
      </c>
      <c r="C171" s="13">
        <v>4</v>
      </c>
      <c r="D171" s="13">
        <v>11</v>
      </c>
    </row>
    <row r="172" spans="1:4" x14ac:dyDescent="0.35">
      <c r="A172" s="14" t="s">
        <v>149</v>
      </c>
      <c r="B172" s="13">
        <v>2</v>
      </c>
      <c r="C172" s="13">
        <v>2</v>
      </c>
      <c r="D172" s="13">
        <v>5</v>
      </c>
    </row>
    <row r="173" spans="1:4" x14ac:dyDescent="0.35">
      <c r="A173" s="14" t="s">
        <v>151</v>
      </c>
      <c r="B173" s="13">
        <v>1</v>
      </c>
      <c r="C173" s="13">
        <v>2</v>
      </c>
      <c r="D173" s="13">
        <v>6</v>
      </c>
    </row>
    <row r="174" spans="1:4" x14ac:dyDescent="0.35">
      <c r="A174" s="11" t="s">
        <v>338</v>
      </c>
      <c r="B174" s="13">
        <v>26</v>
      </c>
      <c r="C174" s="13">
        <v>30</v>
      </c>
      <c r="D174" s="13">
        <v>19</v>
      </c>
    </row>
    <row r="175" spans="1:4" x14ac:dyDescent="0.35">
      <c r="A175" s="12" t="s">
        <v>30</v>
      </c>
      <c r="B175" s="13">
        <v>13</v>
      </c>
      <c r="C175" s="13">
        <v>15</v>
      </c>
      <c r="D175" s="13">
        <v>12</v>
      </c>
    </row>
    <row r="176" spans="1:4" x14ac:dyDescent="0.35">
      <c r="A176" s="14" t="s">
        <v>340</v>
      </c>
      <c r="B176" s="13">
        <v>13</v>
      </c>
      <c r="C176" s="13">
        <v>15</v>
      </c>
      <c r="D176" s="13">
        <v>12</v>
      </c>
    </row>
    <row r="177" spans="1:4" x14ac:dyDescent="0.35">
      <c r="A177" s="12" t="s">
        <v>15</v>
      </c>
      <c r="B177" s="13">
        <v>13</v>
      </c>
      <c r="C177" s="13">
        <v>15</v>
      </c>
      <c r="D177" s="13">
        <v>7</v>
      </c>
    </row>
    <row r="178" spans="1:4" x14ac:dyDescent="0.35">
      <c r="A178" s="14" t="s">
        <v>338</v>
      </c>
      <c r="B178" s="13">
        <v>13</v>
      </c>
      <c r="C178" s="13">
        <v>15</v>
      </c>
      <c r="D178" s="13">
        <v>7</v>
      </c>
    </row>
    <row r="179" spans="1:4" x14ac:dyDescent="0.35">
      <c r="A179" s="11" t="s">
        <v>20</v>
      </c>
      <c r="B179" s="13">
        <v>19</v>
      </c>
      <c r="C179" s="13">
        <v>27</v>
      </c>
      <c r="D179" s="13">
        <v>15</v>
      </c>
    </row>
    <row r="180" spans="1:4" x14ac:dyDescent="0.35">
      <c r="A180" s="12" t="s">
        <v>15</v>
      </c>
      <c r="B180" s="13">
        <v>6</v>
      </c>
      <c r="C180" s="13">
        <v>7</v>
      </c>
      <c r="D180" s="13">
        <v>7</v>
      </c>
    </row>
    <row r="181" spans="1:4" x14ac:dyDescent="0.35">
      <c r="A181" s="14" t="s">
        <v>22</v>
      </c>
      <c r="B181" s="13">
        <v>6</v>
      </c>
      <c r="C181" s="13">
        <v>7</v>
      </c>
      <c r="D181" s="13">
        <v>7</v>
      </c>
    </row>
    <row r="182" spans="1:4" x14ac:dyDescent="0.35">
      <c r="A182" s="12" t="s">
        <v>17</v>
      </c>
      <c r="B182" s="13">
        <v>6</v>
      </c>
      <c r="C182" s="13">
        <v>9</v>
      </c>
      <c r="D182" s="13">
        <v>4</v>
      </c>
    </row>
    <row r="183" spans="1:4" x14ac:dyDescent="0.35">
      <c r="A183" s="14" t="s">
        <v>22</v>
      </c>
      <c r="B183" s="13">
        <v>6</v>
      </c>
      <c r="C183" s="13">
        <v>9</v>
      </c>
      <c r="D183" s="13">
        <v>4</v>
      </c>
    </row>
    <row r="184" spans="1:4" x14ac:dyDescent="0.35">
      <c r="A184" s="12" t="s">
        <v>453</v>
      </c>
      <c r="B184" s="13">
        <v>7</v>
      </c>
      <c r="C184" s="13">
        <v>11</v>
      </c>
      <c r="D184" s="13">
        <v>4</v>
      </c>
    </row>
    <row r="185" spans="1:4" x14ac:dyDescent="0.35">
      <c r="A185" s="14" t="s">
        <v>22</v>
      </c>
      <c r="B185" s="13">
        <v>7</v>
      </c>
      <c r="C185" s="13">
        <v>11</v>
      </c>
      <c r="D185" s="13">
        <v>4</v>
      </c>
    </row>
    <row r="186" spans="1:4" x14ac:dyDescent="0.35">
      <c r="A186" s="11" t="s">
        <v>400</v>
      </c>
      <c r="B186" s="13">
        <v>0</v>
      </c>
      <c r="C186" s="13">
        <v>4</v>
      </c>
      <c r="D186" s="13">
        <v>7</v>
      </c>
    </row>
    <row r="187" spans="1:4" x14ac:dyDescent="0.35">
      <c r="A187" s="12" t="s">
        <v>15</v>
      </c>
      <c r="B187" s="13">
        <v>0</v>
      </c>
      <c r="C187" s="13">
        <v>2</v>
      </c>
      <c r="D187" s="13">
        <v>2</v>
      </c>
    </row>
    <row r="188" spans="1:4" x14ac:dyDescent="0.35">
      <c r="A188" s="14" t="s">
        <v>402</v>
      </c>
      <c r="B188" s="13">
        <v>0</v>
      </c>
      <c r="C188" s="13">
        <v>2</v>
      </c>
      <c r="D188" s="13">
        <v>2</v>
      </c>
    </row>
    <row r="189" spans="1:4" x14ac:dyDescent="0.35">
      <c r="A189" s="12" t="s">
        <v>453</v>
      </c>
      <c r="B189" s="13">
        <v>0</v>
      </c>
      <c r="C189" s="13">
        <v>2</v>
      </c>
      <c r="D189" s="13">
        <v>5</v>
      </c>
    </row>
    <row r="190" spans="1:4" x14ac:dyDescent="0.35">
      <c r="A190" s="14" t="s">
        <v>404</v>
      </c>
      <c r="B190" s="13">
        <v>0</v>
      </c>
      <c r="C190" s="13">
        <v>2</v>
      </c>
      <c r="D190" s="13">
        <v>5</v>
      </c>
    </row>
    <row r="191" spans="1:4" x14ac:dyDescent="0.35">
      <c r="A191" s="11" t="s">
        <v>86</v>
      </c>
      <c r="B191" s="13">
        <v>4</v>
      </c>
      <c r="C191" s="13">
        <v>5</v>
      </c>
      <c r="D191" s="13">
        <v>5</v>
      </c>
    </row>
    <row r="192" spans="1:4" x14ac:dyDescent="0.35">
      <c r="A192" s="12" t="s">
        <v>15</v>
      </c>
      <c r="B192" s="13">
        <v>4</v>
      </c>
      <c r="C192" s="13">
        <v>5</v>
      </c>
      <c r="D192" s="13">
        <v>5</v>
      </c>
    </row>
    <row r="193" spans="1:4" x14ac:dyDescent="0.35">
      <c r="A193" s="14" t="s">
        <v>88</v>
      </c>
      <c r="B193" s="13">
        <v>4</v>
      </c>
      <c r="C193" s="13">
        <v>5</v>
      </c>
      <c r="D193" s="13">
        <v>5</v>
      </c>
    </row>
    <row r="194" spans="1:4" x14ac:dyDescent="0.35">
      <c r="A194" s="11" t="s">
        <v>223</v>
      </c>
      <c r="B194" s="13">
        <v>0</v>
      </c>
      <c r="C194" s="13">
        <v>4</v>
      </c>
      <c r="D194" s="13">
        <v>5</v>
      </c>
    </row>
    <row r="195" spans="1:4" x14ac:dyDescent="0.35">
      <c r="A195" s="12" t="s">
        <v>30</v>
      </c>
      <c r="B195" s="13">
        <v>0</v>
      </c>
      <c r="C195" s="13">
        <v>2</v>
      </c>
      <c r="D195" s="13">
        <v>5</v>
      </c>
    </row>
    <row r="196" spans="1:4" x14ac:dyDescent="0.35">
      <c r="A196" s="14" t="s">
        <v>225</v>
      </c>
      <c r="B196" s="13">
        <v>0</v>
      </c>
      <c r="C196" s="13">
        <v>2</v>
      </c>
      <c r="D196" s="13">
        <v>5</v>
      </c>
    </row>
    <row r="197" spans="1:4" x14ac:dyDescent="0.35">
      <c r="A197" s="12" t="s">
        <v>15</v>
      </c>
      <c r="B197" s="13">
        <v>0</v>
      </c>
      <c r="C197" s="13">
        <v>2</v>
      </c>
      <c r="D197" s="13">
        <v>0</v>
      </c>
    </row>
    <row r="198" spans="1:4" x14ac:dyDescent="0.35">
      <c r="A198" s="14" t="s">
        <v>227</v>
      </c>
      <c r="B198" s="13">
        <v>0</v>
      </c>
      <c r="C198" s="13">
        <v>2</v>
      </c>
      <c r="D198" s="13">
        <v>0</v>
      </c>
    </row>
    <row r="199" spans="1:4" x14ac:dyDescent="0.35">
      <c r="A199" s="11" t="s">
        <v>381</v>
      </c>
      <c r="B199" s="13">
        <v>4</v>
      </c>
      <c r="C199" s="13">
        <v>2</v>
      </c>
      <c r="D199" s="13">
        <v>10</v>
      </c>
    </row>
    <row r="200" spans="1:4" x14ac:dyDescent="0.35">
      <c r="A200" s="12" t="s">
        <v>17</v>
      </c>
      <c r="B200" s="13">
        <v>4</v>
      </c>
      <c r="C200" s="13">
        <v>2</v>
      </c>
      <c r="D200" s="13">
        <v>10</v>
      </c>
    </row>
    <row r="201" spans="1:4" x14ac:dyDescent="0.35">
      <c r="A201" s="14" t="s">
        <v>383</v>
      </c>
      <c r="B201" s="13">
        <v>4</v>
      </c>
      <c r="C201" s="13">
        <v>2</v>
      </c>
      <c r="D201" s="13">
        <v>10</v>
      </c>
    </row>
    <row r="202" spans="1:4" x14ac:dyDescent="0.35">
      <c r="A202" s="11" t="s">
        <v>256</v>
      </c>
      <c r="B202" s="13">
        <v>27</v>
      </c>
      <c r="C202" s="13">
        <v>20</v>
      </c>
      <c r="D202" s="13">
        <v>33</v>
      </c>
    </row>
    <row r="203" spans="1:4" x14ac:dyDescent="0.35">
      <c r="A203" s="12" t="s">
        <v>15</v>
      </c>
      <c r="B203" s="13">
        <v>10</v>
      </c>
      <c r="C203" s="13">
        <v>13</v>
      </c>
      <c r="D203" s="13">
        <v>21</v>
      </c>
    </row>
    <row r="204" spans="1:4" x14ac:dyDescent="0.35">
      <c r="A204" s="14" t="s">
        <v>258</v>
      </c>
      <c r="B204" s="13">
        <v>10</v>
      </c>
      <c r="C204" s="13">
        <v>13</v>
      </c>
      <c r="D204" s="13">
        <v>21</v>
      </c>
    </row>
    <row r="205" spans="1:4" x14ac:dyDescent="0.35">
      <c r="A205" s="12" t="s">
        <v>17</v>
      </c>
      <c r="B205" s="13">
        <v>6</v>
      </c>
      <c r="C205" s="13">
        <v>5</v>
      </c>
      <c r="D205" s="13">
        <v>7</v>
      </c>
    </row>
    <row r="206" spans="1:4" x14ac:dyDescent="0.35">
      <c r="A206" s="14" t="s">
        <v>258</v>
      </c>
      <c r="B206" s="13">
        <v>6</v>
      </c>
      <c r="C206" s="13">
        <v>5</v>
      </c>
      <c r="D206" s="13">
        <v>7</v>
      </c>
    </row>
    <row r="207" spans="1:4" x14ac:dyDescent="0.35">
      <c r="A207" s="12" t="s">
        <v>453</v>
      </c>
      <c r="B207" s="13">
        <v>11</v>
      </c>
      <c r="C207" s="13">
        <v>2</v>
      </c>
      <c r="D207" s="13">
        <v>5</v>
      </c>
    </row>
    <row r="208" spans="1:4" x14ac:dyDescent="0.35">
      <c r="A208" s="14" t="s">
        <v>258</v>
      </c>
      <c r="B208" s="13">
        <v>11</v>
      </c>
      <c r="C208" s="13">
        <v>2</v>
      </c>
      <c r="D208" s="13">
        <v>5</v>
      </c>
    </row>
    <row r="209" spans="1:4" x14ac:dyDescent="0.35">
      <c r="A209" s="11" t="s">
        <v>410</v>
      </c>
      <c r="B209" s="13">
        <v>21</v>
      </c>
      <c r="C209" s="13">
        <v>20</v>
      </c>
      <c r="D209" s="13">
        <v>21</v>
      </c>
    </row>
    <row r="210" spans="1:4" x14ac:dyDescent="0.35">
      <c r="A210" s="12" t="s">
        <v>30</v>
      </c>
      <c r="B210" s="13">
        <v>21</v>
      </c>
      <c r="C210" s="13">
        <v>20</v>
      </c>
      <c r="D210" s="13">
        <v>21</v>
      </c>
    </row>
    <row r="211" spans="1:4" x14ac:dyDescent="0.35">
      <c r="A211" s="14" t="s">
        <v>412</v>
      </c>
      <c r="B211" s="13">
        <v>21</v>
      </c>
      <c r="C211" s="13">
        <v>20</v>
      </c>
      <c r="D211" s="13">
        <v>21</v>
      </c>
    </row>
    <row r="212" spans="1:4" x14ac:dyDescent="0.35">
      <c r="A212" s="11" t="s">
        <v>442</v>
      </c>
      <c r="B212" s="13">
        <v>81</v>
      </c>
      <c r="C212" s="13">
        <v>82</v>
      </c>
      <c r="D212" s="13">
        <v>66</v>
      </c>
    </row>
    <row r="213" spans="1:4" x14ac:dyDescent="0.35">
      <c r="A213" s="12" t="s">
        <v>15</v>
      </c>
      <c r="B213" s="13">
        <v>81</v>
      </c>
      <c r="C213" s="13">
        <v>82</v>
      </c>
      <c r="D213" s="13">
        <v>66</v>
      </c>
    </row>
    <row r="214" spans="1:4" x14ac:dyDescent="0.35">
      <c r="A214" s="14" t="s">
        <v>444</v>
      </c>
      <c r="B214" s="13">
        <v>81</v>
      </c>
      <c r="C214" s="13">
        <v>82</v>
      </c>
      <c r="D214" s="13">
        <v>66</v>
      </c>
    </row>
    <row r="215" spans="1:4" x14ac:dyDescent="0.35">
      <c r="A215" s="11" t="s">
        <v>376</v>
      </c>
      <c r="B215" s="13">
        <v>2</v>
      </c>
      <c r="C215" s="13">
        <v>3</v>
      </c>
      <c r="D215" s="13">
        <v>2</v>
      </c>
    </row>
    <row r="216" spans="1:4" x14ac:dyDescent="0.35">
      <c r="A216" s="12" t="s">
        <v>15</v>
      </c>
      <c r="B216" s="13">
        <v>2</v>
      </c>
      <c r="C216" s="13">
        <v>2</v>
      </c>
      <c r="D216" s="13">
        <v>1</v>
      </c>
    </row>
    <row r="217" spans="1:4" x14ac:dyDescent="0.35">
      <c r="A217" s="14" t="s">
        <v>378</v>
      </c>
      <c r="B217" s="13">
        <v>2</v>
      </c>
      <c r="C217" s="13">
        <v>2</v>
      </c>
      <c r="D217" s="13">
        <v>1</v>
      </c>
    </row>
    <row r="218" spans="1:4" x14ac:dyDescent="0.35">
      <c r="A218" s="12" t="s">
        <v>17</v>
      </c>
      <c r="B218" s="13">
        <v>0</v>
      </c>
      <c r="C218" s="13">
        <v>1</v>
      </c>
      <c r="D218" s="13">
        <v>1</v>
      </c>
    </row>
    <row r="219" spans="1:4" x14ac:dyDescent="0.35">
      <c r="A219" s="14" t="s">
        <v>378</v>
      </c>
      <c r="B219" s="13">
        <v>0</v>
      </c>
      <c r="C219" s="13">
        <v>1</v>
      </c>
      <c r="D219" s="13">
        <v>1</v>
      </c>
    </row>
    <row r="220" spans="1:4" x14ac:dyDescent="0.35">
      <c r="A220" s="11" t="s">
        <v>469</v>
      </c>
      <c r="B220" s="13">
        <v>0</v>
      </c>
      <c r="C220" s="13">
        <v>0</v>
      </c>
      <c r="D220" s="13">
        <v>9</v>
      </c>
    </row>
    <row r="221" spans="1:4" x14ac:dyDescent="0.35">
      <c r="A221" s="12" t="s">
        <v>453</v>
      </c>
      <c r="B221" s="13">
        <v>0</v>
      </c>
      <c r="C221" s="13">
        <v>0</v>
      </c>
      <c r="D221" s="13">
        <v>9</v>
      </c>
    </row>
    <row r="222" spans="1:4" x14ac:dyDescent="0.35">
      <c r="A222" s="14" t="s">
        <v>471</v>
      </c>
      <c r="B222" s="13">
        <v>0</v>
      </c>
      <c r="C222" s="13">
        <v>0</v>
      </c>
      <c r="D222" s="13">
        <v>9</v>
      </c>
    </row>
    <row r="223" spans="1:4" x14ac:dyDescent="0.35">
      <c r="A223" s="11" t="s">
        <v>422</v>
      </c>
      <c r="B223" s="13">
        <v>3</v>
      </c>
      <c r="C223" s="13">
        <v>2</v>
      </c>
      <c r="D223" s="13">
        <v>1</v>
      </c>
    </row>
    <row r="224" spans="1:4" x14ac:dyDescent="0.35">
      <c r="A224" s="12" t="s">
        <v>15</v>
      </c>
      <c r="B224" s="13">
        <v>3</v>
      </c>
      <c r="C224" s="13">
        <v>2</v>
      </c>
      <c r="D224" s="13">
        <v>1</v>
      </c>
    </row>
    <row r="225" spans="1:4" x14ac:dyDescent="0.35">
      <c r="A225" s="14" t="s">
        <v>424</v>
      </c>
      <c r="B225" s="13">
        <v>3</v>
      </c>
      <c r="C225" s="13">
        <v>2</v>
      </c>
      <c r="D225" s="13">
        <v>1</v>
      </c>
    </row>
    <row r="226" spans="1:4" x14ac:dyDescent="0.35">
      <c r="A226" s="11" t="s">
        <v>68</v>
      </c>
      <c r="B226" s="13">
        <v>8</v>
      </c>
      <c r="C226" s="13">
        <v>23</v>
      </c>
      <c r="D226" s="13">
        <v>6</v>
      </c>
    </row>
    <row r="227" spans="1:4" x14ac:dyDescent="0.35">
      <c r="A227" s="12" t="s">
        <v>30</v>
      </c>
      <c r="B227" s="13">
        <v>7</v>
      </c>
      <c r="C227" s="13">
        <v>12</v>
      </c>
      <c r="D227" s="13">
        <v>4</v>
      </c>
    </row>
    <row r="228" spans="1:4" x14ac:dyDescent="0.35">
      <c r="A228" s="14" t="s">
        <v>70</v>
      </c>
      <c r="B228" s="13">
        <v>7</v>
      </c>
      <c r="C228" s="13">
        <v>12</v>
      </c>
      <c r="D228" s="13">
        <v>4</v>
      </c>
    </row>
    <row r="229" spans="1:4" x14ac:dyDescent="0.35">
      <c r="A229" s="12" t="s">
        <v>15</v>
      </c>
      <c r="B229" s="13">
        <v>1</v>
      </c>
      <c r="C229" s="13">
        <v>11</v>
      </c>
      <c r="D229" s="13">
        <v>2</v>
      </c>
    </row>
    <row r="230" spans="1:4" x14ac:dyDescent="0.35">
      <c r="A230" s="14" t="s">
        <v>68</v>
      </c>
      <c r="B230" s="13">
        <v>1</v>
      </c>
      <c r="C230" s="13">
        <v>11</v>
      </c>
      <c r="D230" s="13">
        <v>2</v>
      </c>
    </row>
    <row r="231" spans="1:4" x14ac:dyDescent="0.35">
      <c r="A231" s="11" t="s">
        <v>310</v>
      </c>
      <c r="B231" s="13">
        <v>33</v>
      </c>
      <c r="C231" s="13">
        <v>46</v>
      </c>
      <c r="D231" s="13">
        <v>32</v>
      </c>
    </row>
    <row r="232" spans="1:4" x14ac:dyDescent="0.35">
      <c r="A232" s="12" t="s">
        <v>30</v>
      </c>
      <c r="B232" s="13">
        <v>33</v>
      </c>
      <c r="C232" s="13">
        <v>46</v>
      </c>
      <c r="D232" s="13">
        <v>32</v>
      </c>
    </row>
    <row r="233" spans="1:4" x14ac:dyDescent="0.35">
      <c r="A233" s="14" t="s">
        <v>312</v>
      </c>
      <c r="B233" s="13">
        <v>33</v>
      </c>
      <c r="C233" s="13">
        <v>46</v>
      </c>
      <c r="D233" s="13">
        <v>32</v>
      </c>
    </row>
    <row r="234" spans="1:4" x14ac:dyDescent="0.35">
      <c r="A234" s="11" t="s">
        <v>475</v>
      </c>
      <c r="B234" s="13">
        <v>0</v>
      </c>
      <c r="C234" s="13">
        <v>0</v>
      </c>
      <c r="D234" s="13">
        <v>1</v>
      </c>
    </row>
    <row r="235" spans="1:4" x14ac:dyDescent="0.35">
      <c r="A235" s="12" t="s">
        <v>30</v>
      </c>
      <c r="B235" s="13">
        <v>0</v>
      </c>
      <c r="C235" s="13">
        <v>0</v>
      </c>
      <c r="D235" s="13">
        <v>1</v>
      </c>
    </row>
    <row r="236" spans="1:4" x14ac:dyDescent="0.35">
      <c r="A236" s="14" t="s">
        <v>477</v>
      </c>
      <c r="B236" s="13">
        <v>0</v>
      </c>
      <c r="C236" s="13">
        <v>0</v>
      </c>
      <c r="D236" s="13">
        <v>1</v>
      </c>
    </row>
    <row r="237" spans="1:4" x14ac:dyDescent="0.35">
      <c r="A237" s="11" t="s">
        <v>446</v>
      </c>
      <c r="B237" s="13">
        <v>6</v>
      </c>
      <c r="C237" s="13">
        <v>9</v>
      </c>
      <c r="D237" s="13">
        <v>22</v>
      </c>
    </row>
    <row r="238" spans="1:4" x14ac:dyDescent="0.35">
      <c r="A238" s="12" t="s">
        <v>453</v>
      </c>
      <c r="B238" s="13">
        <v>6</v>
      </c>
      <c r="C238" s="13">
        <v>9</v>
      </c>
      <c r="D238" s="13">
        <v>22</v>
      </c>
    </row>
    <row r="239" spans="1:4" x14ac:dyDescent="0.35">
      <c r="A239" s="14" t="s">
        <v>448</v>
      </c>
      <c r="B239" s="13">
        <v>6</v>
      </c>
      <c r="C239" s="13">
        <v>9</v>
      </c>
      <c r="D239" s="13">
        <v>22</v>
      </c>
    </row>
    <row r="240" spans="1:4" x14ac:dyDescent="0.35">
      <c r="A240" s="11" t="s">
        <v>426</v>
      </c>
      <c r="B240" s="13">
        <v>147</v>
      </c>
      <c r="C240" s="13">
        <v>147</v>
      </c>
      <c r="D240" s="13">
        <v>123</v>
      </c>
    </row>
    <row r="241" spans="1:4" x14ac:dyDescent="0.35">
      <c r="A241" s="12" t="s">
        <v>15</v>
      </c>
      <c r="B241" s="13">
        <v>147</v>
      </c>
      <c r="C241" s="13">
        <v>147</v>
      </c>
      <c r="D241" s="13">
        <v>123</v>
      </c>
    </row>
    <row r="242" spans="1:4" x14ac:dyDescent="0.35">
      <c r="A242" s="14" t="s">
        <v>428</v>
      </c>
      <c r="B242" s="13">
        <v>147</v>
      </c>
      <c r="C242" s="13">
        <v>147</v>
      </c>
      <c r="D242" s="13">
        <v>123</v>
      </c>
    </row>
    <row r="243" spans="1:4" x14ac:dyDescent="0.35">
      <c r="A243" s="11" t="s">
        <v>211</v>
      </c>
      <c r="B243" s="13">
        <v>58</v>
      </c>
      <c r="C243" s="13">
        <v>44</v>
      </c>
      <c r="D243" s="13">
        <v>63</v>
      </c>
    </row>
    <row r="244" spans="1:4" x14ac:dyDescent="0.35">
      <c r="A244" s="12" t="s">
        <v>15</v>
      </c>
      <c r="B244" s="13">
        <v>14</v>
      </c>
      <c r="C244" s="13">
        <v>8</v>
      </c>
      <c r="D244" s="13">
        <v>15</v>
      </c>
    </row>
    <row r="245" spans="1:4" x14ac:dyDescent="0.35">
      <c r="A245" s="14" t="s">
        <v>213</v>
      </c>
      <c r="B245" s="13">
        <v>8</v>
      </c>
      <c r="C245" s="13">
        <v>4</v>
      </c>
      <c r="D245" s="13">
        <v>8</v>
      </c>
    </row>
    <row r="246" spans="1:4" x14ac:dyDescent="0.35">
      <c r="A246" s="14" t="s">
        <v>215</v>
      </c>
      <c r="B246" s="13">
        <v>6</v>
      </c>
      <c r="C246" s="13">
        <v>4</v>
      </c>
      <c r="D246" s="13">
        <v>7</v>
      </c>
    </row>
    <row r="247" spans="1:4" x14ac:dyDescent="0.35">
      <c r="A247" s="12" t="s">
        <v>17</v>
      </c>
      <c r="B247" s="13">
        <v>15</v>
      </c>
      <c r="C247" s="13">
        <v>6</v>
      </c>
      <c r="D247" s="13">
        <v>9</v>
      </c>
    </row>
    <row r="248" spans="1:4" x14ac:dyDescent="0.35">
      <c r="A248" s="14" t="s">
        <v>213</v>
      </c>
      <c r="B248" s="13">
        <v>8</v>
      </c>
      <c r="C248" s="13">
        <v>3</v>
      </c>
      <c r="D248" s="13">
        <v>5</v>
      </c>
    </row>
    <row r="249" spans="1:4" x14ac:dyDescent="0.35">
      <c r="A249" s="14" t="s">
        <v>215</v>
      </c>
      <c r="B249" s="13">
        <v>7</v>
      </c>
      <c r="C249" s="13">
        <v>3</v>
      </c>
      <c r="D249" s="13">
        <v>4</v>
      </c>
    </row>
    <row r="250" spans="1:4" x14ac:dyDescent="0.35">
      <c r="A250" s="12" t="s">
        <v>453</v>
      </c>
      <c r="B250" s="13">
        <v>29</v>
      </c>
      <c r="C250" s="13">
        <v>30</v>
      </c>
      <c r="D250" s="13">
        <v>39</v>
      </c>
    </row>
    <row r="251" spans="1:4" x14ac:dyDescent="0.35">
      <c r="A251" s="14" t="s">
        <v>213</v>
      </c>
      <c r="B251" s="13">
        <v>11</v>
      </c>
      <c r="C251" s="13">
        <v>11</v>
      </c>
      <c r="D251" s="13">
        <v>19</v>
      </c>
    </row>
    <row r="252" spans="1:4" x14ac:dyDescent="0.35">
      <c r="A252" s="14" t="s">
        <v>220</v>
      </c>
      <c r="B252" s="13">
        <v>18</v>
      </c>
      <c r="C252" s="13">
        <v>19</v>
      </c>
      <c r="D252" s="13">
        <v>20</v>
      </c>
    </row>
    <row r="253" spans="1:4" x14ac:dyDescent="0.35">
      <c r="A253" s="11" t="s">
        <v>206</v>
      </c>
      <c r="B253" s="13">
        <v>3</v>
      </c>
      <c r="C253" s="13">
        <v>1</v>
      </c>
      <c r="D253" s="13">
        <v>7</v>
      </c>
    </row>
    <row r="254" spans="1:4" x14ac:dyDescent="0.35">
      <c r="A254" s="12" t="s">
        <v>15</v>
      </c>
      <c r="B254" s="13">
        <v>3</v>
      </c>
      <c r="C254" s="13">
        <v>1</v>
      </c>
      <c r="D254" s="13">
        <v>5</v>
      </c>
    </row>
    <row r="255" spans="1:4" x14ac:dyDescent="0.35">
      <c r="A255" s="14" t="s">
        <v>208</v>
      </c>
      <c r="B255" s="13">
        <v>3</v>
      </c>
      <c r="C255" s="13">
        <v>1</v>
      </c>
      <c r="D255" s="13">
        <v>5</v>
      </c>
    </row>
    <row r="256" spans="1:4" x14ac:dyDescent="0.35">
      <c r="A256" s="12" t="s">
        <v>17</v>
      </c>
      <c r="B256" s="13">
        <v>0</v>
      </c>
      <c r="C256" s="13">
        <v>0</v>
      </c>
      <c r="D256" s="13">
        <v>2</v>
      </c>
    </row>
    <row r="257" spans="1:4" x14ac:dyDescent="0.35">
      <c r="A257" s="14" t="s">
        <v>208</v>
      </c>
      <c r="B257" s="13">
        <v>0</v>
      </c>
      <c r="C257" s="13">
        <v>0</v>
      </c>
      <c r="D257" s="13">
        <v>2</v>
      </c>
    </row>
    <row r="258" spans="1:4" x14ac:dyDescent="0.35">
      <c r="A258" s="11" t="s">
        <v>58</v>
      </c>
      <c r="B258" s="13">
        <v>26</v>
      </c>
      <c r="C258" s="13">
        <v>25</v>
      </c>
      <c r="D258" s="13">
        <v>17</v>
      </c>
    </row>
    <row r="259" spans="1:4" x14ac:dyDescent="0.35">
      <c r="A259" s="12" t="s">
        <v>15</v>
      </c>
      <c r="B259" s="13">
        <v>16</v>
      </c>
      <c r="C259" s="13">
        <v>9</v>
      </c>
      <c r="D259" s="13">
        <v>7</v>
      </c>
    </row>
    <row r="260" spans="1:4" x14ac:dyDescent="0.35">
      <c r="A260" s="14" t="s">
        <v>60</v>
      </c>
      <c r="B260" s="13">
        <v>16</v>
      </c>
      <c r="C260" s="13">
        <v>9</v>
      </c>
      <c r="D260" s="13">
        <v>7</v>
      </c>
    </row>
    <row r="261" spans="1:4" x14ac:dyDescent="0.35">
      <c r="A261" s="12" t="s">
        <v>17</v>
      </c>
      <c r="B261" s="13">
        <v>10</v>
      </c>
      <c r="C261" s="13">
        <v>16</v>
      </c>
      <c r="D261" s="13">
        <v>10</v>
      </c>
    </row>
    <row r="262" spans="1:4" x14ac:dyDescent="0.35">
      <c r="A262" s="14" t="s">
        <v>60</v>
      </c>
      <c r="B262" s="13">
        <v>10</v>
      </c>
      <c r="C262" s="13">
        <v>16</v>
      </c>
      <c r="D262" s="13">
        <v>10</v>
      </c>
    </row>
    <row r="263" spans="1:4" x14ac:dyDescent="0.35">
      <c r="A263" s="11" t="s">
        <v>305</v>
      </c>
      <c r="B263" s="13">
        <v>32</v>
      </c>
      <c r="C263" s="13">
        <v>5</v>
      </c>
      <c r="D263" s="13">
        <v>7</v>
      </c>
    </row>
    <row r="264" spans="1:4" x14ac:dyDescent="0.35">
      <c r="A264" s="12" t="s">
        <v>15</v>
      </c>
      <c r="B264" s="13">
        <v>8</v>
      </c>
      <c r="C264" s="13">
        <v>1</v>
      </c>
      <c r="D264" s="13">
        <v>2</v>
      </c>
    </row>
    <row r="265" spans="1:4" x14ac:dyDescent="0.35">
      <c r="A265" s="14" t="s">
        <v>305</v>
      </c>
      <c r="B265" s="13">
        <v>8</v>
      </c>
      <c r="C265" s="13">
        <v>1</v>
      </c>
      <c r="D265" s="13">
        <v>2</v>
      </c>
    </row>
    <row r="266" spans="1:4" x14ac:dyDescent="0.35">
      <c r="A266" s="12" t="s">
        <v>17</v>
      </c>
      <c r="B266" s="13">
        <v>24</v>
      </c>
      <c r="C266" s="13">
        <v>4</v>
      </c>
      <c r="D266" s="13">
        <v>5</v>
      </c>
    </row>
    <row r="267" spans="1:4" x14ac:dyDescent="0.35">
      <c r="A267" s="14" t="s">
        <v>305</v>
      </c>
      <c r="B267" s="13">
        <v>24</v>
      </c>
      <c r="C267" s="13">
        <v>4</v>
      </c>
      <c r="D267" s="13">
        <v>5</v>
      </c>
    </row>
    <row r="268" spans="1:4" x14ac:dyDescent="0.35">
      <c r="A268" s="11" t="s">
        <v>358</v>
      </c>
      <c r="B268" s="13">
        <v>47</v>
      </c>
      <c r="C268" s="13">
        <v>55</v>
      </c>
      <c r="D268" s="13">
        <v>62</v>
      </c>
    </row>
    <row r="269" spans="1:4" x14ac:dyDescent="0.35">
      <c r="A269" s="12" t="s">
        <v>30</v>
      </c>
      <c r="B269" s="13">
        <v>47</v>
      </c>
      <c r="C269" s="13">
        <v>55</v>
      </c>
      <c r="D269" s="13">
        <v>62</v>
      </c>
    </row>
    <row r="270" spans="1:4" x14ac:dyDescent="0.35">
      <c r="A270" s="14" t="s">
        <v>360</v>
      </c>
      <c r="B270" s="13">
        <v>47</v>
      </c>
      <c r="C270" s="13">
        <v>55</v>
      </c>
      <c r="D270" s="13">
        <v>62</v>
      </c>
    </row>
    <row r="271" spans="1:4" x14ac:dyDescent="0.35">
      <c r="A271" s="11" t="s">
        <v>203</v>
      </c>
      <c r="B271" s="13">
        <v>0</v>
      </c>
      <c r="C271" s="13">
        <v>1</v>
      </c>
      <c r="D271" s="13">
        <v>0</v>
      </c>
    </row>
    <row r="272" spans="1:4" x14ac:dyDescent="0.35">
      <c r="A272" s="12" t="s">
        <v>15</v>
      </c>
      <c r="B272" s="13">
        <v>0</v>
      </c>
      <c r="C272" s="13">
        <v>1</v>
      </c>
      <c r="D272" s="13">
        <v>0</v>
      </c>
    </row>
    <row r="273" spans="1:4" x14ac:dyDescent="0.35">
      <c r="A273" s="14" t="s">
        <v>201</v>
      </c>
      <c r="B273" s="13">
        <v>0</v>
      </c>
      <c r="C273" s="13">
        <v>1</v>
      </c>
      <c r="D273" s="13">
        <v>0</v>
      </c>
    </row>
    <row r="274" spans="1:4" x14ac:dyDescent="0.35">
      <c r="A274" s="11" t="s">
        <v>277</v>
      </c>
      <c r="B274" s="13">
        <v>11</v>
      </c>
      <c r="C274" s="13">
        <v>14</v>
      </c>
      <c r="D274" s="13">
        <v>11</v>
      </c>
    </row>
    <row r="275" spans="1:4" x14ac:dyDescent="0.35">
      <c r="A275" s="12" t="s">
        <v>15</v>
      </c>
      <c r="B275" s="13">
        <v>7</v>
      </c>
      <c r="C275" s="13">
        <v>6</v>
      </c>
      <c r="D275" s="13">
        <v>8</v>
      </c>
    </row>
    <row r="276" spans="1:4" x14ac:dyDescent="0.35">
      <c r="A276" s="14" t="s">
        <v>277</v>
      </c>
      <c r="B276" s="13">
        <v>7</v>
      </c>
      <c r="C276" s="13">
        <v>6</v>
      </c>
      <c r="D276" s="13">
        <v>8</v>
      </c>
    </row>
    <row r="277" spans="1:4" x14ac:dyDescent="0.35">
      <c r="A277" s="12" t="s">
        <v>17</v>
      </c>
      <c r="B277" s="13">
        <v>4</v>
      </c>
      <c r="C277" s="13">
        <v>8</v>
      </c>
      <c r="D277" s="13">
        <v>3</v>
      </c>
    </row>
    <row r="278" spans="1:4" x14ac:dyDescent="0.35">
      <c r="A278" s="14" t="s">
        <v>277</v>
      </c>
      <c r="B278" s="13">
        <v>4</v>
      </c>
      <c r="C278" s="13">
        <v>8</v>
      </c>
      <c r="D278" s="13">
        <v>3</v>
      </c>
    </row>
    <row r="279" spans="1:4" x14ac:dyDescent="0.35">
      <c r="A279" s="11" t="s">
        <v>267</v>
      </c>
      <c r="B279" s="13">
        <v>4</v>
      </c>
      <c r="C279" s="13">
        <v>8</v>
      </c>
      <c r="D279" s="13">
        <v>2</v>
      </c>
    </row>
    <row r="280" spans="1:4" x14ac:dyDescent="0.35">
      <c r="A280" s="12" t="s">
        <v>15</v>
      </c>
      <c r="B280" s="13">
        <v>1</v>
      </c>
      <c r="C280" s="13">
        <v>5</v>
      </c>
      <c r="D280" s="13">
        <v>1</v>
      </c>
    </row>
    <row r="281" spans="1:4" x14ac:dyDescent="0.35">
      <c r="A281" s="14" t="s">
        <v>267</v>
      </c>
      <c r="B281" s="13">
        <v>1</v>
      </c>
      <c r="C281" s="13">
        <v>5</v>
      </c>
      <c r="D281" s="13">
        <v>1</v>
      </c>
    </row>
    <row r="282" spans="1:4" x14ac:dyDescent="0.35">
      <c r="A282" s="12" t="s">
        <v>17</v>
      </c>
      <c r="B282" s="13">
        <v>3</v>
      </c>
      <c r="C282" s="13">
        <v>3</v>
      </c>
      <c r="D282" s="13">
        <v>1</v>
      </c>
    </row>
    <row r="283" spans="1:4" x14ac:dyDescent="0.35">
      <c r="A283" s="14" t="s">
        <v>270</v>
      </c>
      <c r="B283" s="13">
        <v>2</v>
      </c>
      <c r="C283" s="13">
        <v>2</v>
      </c>
      <c r="D283" s="13">
        <v>0</v>
      </c>
    </row>
    <row r="284" spans="1:4" x14ac:dyDescent="0.35">
      <c r="A284" s="14" t="s">
        <v>267</v>
      </c>
      <c r="B284" s="13">
        <v>1</v>
      </c>
      <c r="C284" s="13">
        <v>1</v>
      </c>
      <c r="D284" s="13">
        <v>1</v>
      </c>
    </row>
    <row r="285" spans="1:4" x14ac:dyDescent="0.35">
      <c r="A285" s="11" t="s">
        <v>245</v>
      </c>
      <c r="B285" s="13">
        <v>2</v>
      </c>
      <c r="C285" s="13">
        <v>2</v>
      </c>
      <c r="D285" s="13">
        <v>1</v>
      </c>
    </row>
    <row r="286" spans="1:4" x14ac:dyDescent="0.35">
      <c r="A286" s="12" t="s">
        <v>15</v>
      </c>
      <c r="B286" s="13">
        <v>2</v>
      </c>
      <c r="C286" s="13">
        <v>2</v>
      </c>
      <c r="D286" s="13">
        <v>1</v>
      </c>
    </row>
    <row r="287" spans="1:4" x14ac:dyDescent="0.35">
      <c r="A287" s="14" t="s">
        <v>245</v>
      </c>
      <c r="B287" s="13">
        <v>2</v>
      </c>
      <c r="C287" s="13">
        <v>2</v>
      </c>
      <c r="D287" s="13">
        <v>1</v>
      </c>
    </row>
    <row r="288" spans="1:4" x14ac:dyDescent="0.35">
      <c r="A288" s="11" t="s">
        <v>11</v>
      </c>
      <c r="B288" s="13">
        <v>6</v>
      </c>
      <c r="C288" s="13">
        <v>1</v>
      </c>
      <c r="D288" s="13">
        <v>0</v>
      </c>
    </row>
    <row r="289" spans="1:4" x14ac:dyDescent="0.35">
      <c r="A289" s="12" t="s">
        <v>15</v>
      </c>
      <c r="B289" s="13">
        <v>2</v>
      </c>
      <c r="C289" s="13">
        <v>0</v>
      </c>
      <c r="D289" s="13">
        <v>0</v>
      </c>
    </row>
    <row r="290" spans="1:4" x14ac:dyDescent="0.35">
      <c r="A290" s="14" t="s">
        <v>14</v>
      </c>
      <c r="B290" s="13">
        <v>2</v>
      </c>
      <c r="C290" s="13">
        <v>0</v>
      </c>
      <c r="D290" s="13">
        <v>0</v>
      </c>
    </row>
    <row r="291" spans="1:4" x14ac:dyDescent="0.35">
      <c r="A291" s="12" t="s">
        <v>17</v>
      </c>
      <c r="B291" s="13">
        <v>4</v>
      </c>
      <c r="C291" s="13">
        <v>1</v>
      </c>
      <c r="D291" s="13">
        <v>0</v>
      </c>
    </row>
    <row r="292" spans="1:4" x14ac:dyDescent="0.35">
      <c r="A292" s="14" t="s">
        <v>14</v>
      </c>
      <c r="B292" s="13">
        <v>4</v>
      </c>
      <c r="C292" s="13">
        <v>1</v>
      </c>
      <c r="D292" s="13">
        <v>0</v>
      </c>
    </row>
    <row r="293" spans="1:4" x14ac:dyDescent="0.35">
      <c r="A293" s="11" t="s">
        <v>354</v>
      </c>
      <c r="B293" s="13">
        <v>9</v>
      </c>
      <c r="C293" s="13">
        <v>22</v>
      </c>
      <c r="D293" s="13">
        <v>6</v>
      </c>
    </row>
    <row r="294" spans="1:4" x14ac:dyDescent="0.35">
      <c r="A294" s="12" t="s">
        <v>453</v>
      </c>
      <c r="B294" s="13">
        <v>9</v>
      </c>
      <c r="C294" s="13">
        <v>22</v>
      </c>
      <c r="D294" s="13">
        <v>6</v>
      </c>
    </row>
    <row r="295" spans="1:4" x14ac:dyDescent="0.35">
      <c r="A295" s="14" t="s">
        <v>356</v>
      </c>
      <c r="B295" s="13">
        <v>9</v>
      </c>
      <c r="C295" s="13">
        <v>22</v>
      </c>
      <c r="D295" s="13">
        <v>6</v>
      </c>
    </row>
    <row r="296" spans="1:4" x14ac:dyDescent="0.35">
      <c r="A296" s="11" t="s">
        <v>233</v>
      </c>
      <c r="B296" s="13">
        <v>1</v>
      </c>
      <c r="C296" s="13">
        <v>3</v>
      </c>
      <c r="D296" s="13">
        <v>2</v>
      </c>
    </row>
    <row r="297" spans="1:4" x14ac:dyDescent="0.35">
      <c r="A297" s="12" t="s">
        <v>15</v>
      </c>
      <c r="B297" s="13">
        <v>1</v>
      </c>
      <c r="C297" s="13">
        <v>3</v>
      </c>
      <c r="D297" s="13">
        <v>2</v>
      </c>
    </row>
    <row r="298" spans="1:4" x14ac:dyDescent="0.35">
      <c r="A298" s="14" t="s">
        <v>235</v>
      </c>
      <c r="B298" s="13">
        <v>1</v>
      </c>
      <c r="C298" s="13">
        <v>3</v>
      </c>
      <c r="D298" s="13">
        <v>2</v>
      </c>
    </row>
    <row r="299" spans="1:4" x14ac:dyDescent="0.35">
      <c r="A299" s="11" t="s">
        <v>333</v>
      </c>
      <c r="B299" s="13">
        <v>58</v>
      </c>
      <c r="C299" s="13">
        <v>68</v>
      </c>
      <c r="D299" s="13">
        <v>51</v>
      </c>
    </row>
    <row r="300" spans="1:4" x14ac:dyDescent="0.35">
      <c r="A300" s="12" t="s">
        <v>15</v>
      </c>
      <c r="B300" s="13">
        <v>28</v>
      </c>
      <c r="C300" s="13">
        <v>25</v>
      </c>
      <c r="D300" s="13">
        <v>27</v>
      </c>
    </row>
    <row r="301" spans="1:4" x14ac:dyDescent="0.35">
      <c r="A301" s="14" t="s">
        <v>335</v>
      </c>
      <c r="B301" s="13">
        <v>28</v>
      </c>
      <c r="C301" s="13">
        <v>25</v>
      </c>
      <c r="D301" s="13">
        <v>27</v>
      </c>
    </row>
    <row r="302" spans="1:4" x14ac:dyDescent="0.35">
      <c r="A302" s="12" t="s">
        <v>17</v>
      </c>
      <c r="B302" s="13">
        <v>30</v>
      </c>
      <c r="C302" s="13">
        <v>43</v>
      </c>
      <c r="D302" s="13">
        <v>24</v>
      </c>
    </row>
    <row r="303" spans="1:4" x14ac:dyDescent="0.35">
      <c r="A303" s="14" t="s">
        <v>335</v>
      </c>
      <c r="B303" s="13">
        <v>30</v>
      </c>
      <c r="C303" s="13">
        <v>43</v>
      </c>
      <c r="D303" s="13">
        <v>24</v>
      </c>
    </row>
    <row r="304" spans="1:4" x14ac:dyDescent="0.35">
      <c r="A304" s="11" t="s">
        <v>350</v>
      </c>
      <c r="B304" s="13">
        <v>1</v>
      </c>
      <c r="C304" s="13">
        <v>1</v>
      </c>
      <c r="D304" s="13">
        <v>4</v>
      </c>
    </row>
    <row r="305" spans="1:4" x14ac:dyDescent="0.35">
      <c r="A305" s="12" t="s">
        <v>30</v>
      </c>
      <c r="B305" s="13">
        <v>1</v>
      </c>
      <c r="C305" s="13">
        <v>1</v>
      </c>
      <c r="D305" s="13">
        <v>4</v>
      </c>
    </row>
    <row r="306" spans="1:4" x14ac:dyDescent="0.35">
      <c r="A306" s="14" t="s">
        <v>352</v>
      </c>
      <c r="B306" s="13">
        <v>1</v>
      </c>
      <c r="C306" s="13">
        <v>1</v>
      </c>
      <c r="D306" s="13">
        <v>4</v>
      </c>
    </row>
    <row r="307" spans="1:4" x14ac:dyDescent="0.35">
      <c r="A307" s="11" t="s">
        <v>273</v>
      </c>
      <c r="B307" s="13">
        <v>46</v>
      </c>
      <c r="C307" s="13">
        <v>26</v>
      </c>
      <c r="D307" s="13">
        <v>33</v>
      </c>
    </row>
    <row r="308" spans="1:4" x14ac:dyDescent="0.35">
      <c r="A308" s="12" t="s">
        <v>453</v>
      </c>
      <c r="B308" s="13">
        <v>46</v>
      </c>
      <c r="C308" s="13">
        <v>26</v>
      </c>
      <c r="D308" s="13">
        <v>33</v>
      </c>
    </row>
    <row r="309" spans="1:4" x14ac:dyDescent="0.35">
      <c r="A309" s="14" t="s">
        <v>275</v>
      </c>
      <c r="B309" s="13">
        <v>46</v>
      </c>
      <c r="C309" s="13">
        <v>26</v>
      </c>
      <c r="D309" s="13">
        <v>33</v>
      </c>
    </row>
    <row r="310" spans="1:4" x14ac:dyDescent="0.35">
      <c r="A310" s="11" t="s">
        <v>414</v>
      </c>
      <c r="B310" s="13">
        <v>30</v>
      </c>
      <c r="C310" s="13">
        <v>44</v>
      </c>
      <c r="D310" s="13">
        <v>31</v>
      </c>
    </row>
    <row r="311" spans="1:4" x14ac:dyDescent="0.35">
      <c r="A311" s="12" t="s">
        <v>30</v>
      </c>
      <c r="B311" s="13">
        <v>30</v>
      </c>
      <c r="C311" s="13">
        <v>44</v>
      </c>
      <c r="D311" s="13">
        <v>31</v>
      </c>
    </row>
    <row r="312" spans="1:4" x14ac:dyDescent="0.35">
      <c r="A312" s="14" t="s">
        <v>416</v>
      </c>
      <c r="B312" s="13">
        <v>30</v>
      </c>
      <c r="C312" s="13">
        <v>44</v>
      </c>
      <c r="D312" s="13">
        <v>31</v>
      </c>
    </row>
    <row r="313" spans="1:4" x14ac:dyDescent="0.35">
      <c r="A313" s="11" t="s">
        <v>362</v>
      </c>
      <c r="B313" s="13">
        <v>75</v>
      </c>
      <c r="C313" s="13">
        <v>142</v>
      </c>
      <c r="D313" s="13">
        <v>171</v>
      </c>
    </row>
    <row r="314" spans="1:4" x14ac:dyDescent="0.35">
      <c r="A314" s="12" t="s">
        <v>30</v>
      </c>
      <c r="B314" s="13">
        <v>75</v>
      </c>
      <c r="C314" s="13">
        <v>142</v>
      </c>
      <c r="D314" s="13">
        <v>171</v>
      </c>
    </row>
    <row r="315" spans="1:4" x14ac:dyDescent="0.35">
      <c r="A315" s="14" t="s">
        <v>364</v>
      </c>
      <c r="B315" s="13">
        <v>75</v>
      </c>
      <c r="C315" s="13">
        <v>142</v>
      </c>
      <c r="D315" s="13">
        <v>171</v>
      </c>
    </row>
    <row r="316" spans="1:4" x14ac:dyDescent="0.35">
      <c r="A316" s="11" t="s">
        <v>82</v>
      </c>
      <c r="B316" s="13">
        <v>4</v>
      </c>
      <c r="C316" s="13">
        <v>2</v>
      </c>
      <c r="D316" s="13">
        <v>1</v>
      </c>
    </row>
    <row r="317" spans="1:4" x14ac:dyDescent="0.35">
      <c r="A317" s="12" t="s">
        <v>17</v>
      </c>
      <c r="B317" s="13">
        <v>1</v>
      </c>
      <c r="C317" s="13">
        <v>1</v>
      </c>
      <c r="D317" s="13">
        <v>0</v>
      </c>
    </row>
    <row r="318" spans="1:4" x14ac:dyDescent="0.35">
      <c r="A318" s="14" t="s">
        <v>82</v>
      </c>
      <c r="B318" s="13">
        <v>1</v>
      </c>
      <c r="C318" s="13">
        <v>1</v>
      </c>
      <c r="D318" s="13">
        <v>0</v>
      </c>
    </row>
    <row r="319" spans="1:4" x14ac:dyDescent="0.35">
      <c r="A319" s="12" t="s">
        <v>453</v>
      </c>
      <c r="B319" s="13">
        <v>3</v>
      </c>
      <c r="C319" s="13">
        <v>1</v>
      </c>
      <c r="D319" s="13">
        <v>1</v>
      </c>
    </row>
    <row r="320" spans="1:4" x14ac:dyDescent="0.35">
      <c r="A320" s="14" t="s">
        <v>82</v>
      </c>
      <c r="B320" s="13">
        <v>3</v>
      </c>
      <c r="C320" s="13">
        <v>1</v>
      </c>
      <c r="D320" s="13">
        <v>1</v>
      </c>
    </row>
    <row r="321" spans="1:4" x14ac:dyDescent="0.35">
      <c r="A321" s="11" t="s">
        <v>64</v>
      </c>
      <c r="B321" s="13">
        <v>2</v>
      </c>
      <c r="C321" s="13">
        <v>4</v>
      </c>
      <c r="D321" s="13">
        <v>55</v>
      </c>
    </row>
    <row r="322" spans="1:4" x14ac:dyDescent="0.35">
      <c r="A322" s="12" t="s">
        <v>15</v>
      </c>
      <c r="B322" s="13">
        <v>2</v>
      </c>
      <c r="C322" s="13">
        <v>2</v>
      </c>
      <c r="D322" s="13">
        <v>11</v>
      </c>
    </row>
    <row r="323" spans="1:4" x14ac:dyDescent="0.35">
      <c r="A323" s="14" t="s">
        <v>64</v>
      </c>
      <c r="B323" s="13">
        <v>2</v>
      </c>
      <c r="C323" s="13">
        <v>2</v>
      </c>
      <c r="D323" s="13">
        <v>11</v>
      </c>
    </row>
    <row r="324" spans="1:4" x14ac:dyDescent="0.35">
      <c r="A324" s="12" t="s">
        <v>17</v>
      </c>
      <c r="B324" s="13">
        <v>0</v>
      </c>
      <c r="C324" s="13">
        <v>2</v>
      </c>
      <c r="D324" s="13">
        <v>11</v>
      </c>
    </row>
    <row r="325" spans="1:4" x14ac:dyDescent="0.35">
      <c r="A325" s="14" t="s">
        <v>64</v>
      </c>
      <c r="B325" s="13">
        <v>0</v>
      </c>
      <c r="C325" s="13">
        <v>2</v>
      </c>
      <c r="D325" s="13">
        <v>11</v>
      </c>
    </row>
    <row r="326" spans="1:4" x14ac:dyDescent="0.35">
      <c r="A326" s="12" t="s">
        <v>195</v>
      </c>
      <c r="B326" s="13">
        <v>0</v>
      </c>
      <c r="C326" s="13">
        <v>0</v>
      </c>
      <c r="D326" s="13">
        <v>33</v>
      </c>
    </row>
    <row r="327" spans="1:4" x14ac:dyDescent="0.35">
      <c r="A327" s="14" t="s">
        <v>457</v>
      </c>
      <c r="B327" s="13">
        <v>0</v>
      </c>
      <c r="C327" s="13">
        <v>0</v>
      </c>
      <c r="D327" s="13">
        <v>33</v>
      </c>
    </row>
    <row r="328" spans="1:4" x14ac:dyDescent="0.35">
      <c r="A328" s="11" t="s">
        <v>299</v>
      </c>
      <c r="B328" s="13">
        <v>30</v>
      </c>
      <c r="C328" s="13">
        <v>49</v>
      </c>
      <c r="D328" s="13">
        <v>53</v>
      </c>
    </row>
    <row r="329" spans="1:4" x14ac:dyDescent="0.35">
      <c r="A329" s="12" t="s">
        <v>15</v>
      </c>
      <c r="B329" s="13">
        <v>30</v>
      </c>
      <c r="C329" s="13">
        <v>49</v>
      </c>
      <c r="D329" s="13">
        <v>53</v>
      </c>
    </row>
    <row r="330" spans="1:4" x14ac:dyDescent="0.35">
      <c r="A330" s="14" t="s">
        <v>301</v>
      </c>
      <c r="B330" s="13">
        <v>0</v>
      </c>
      <c r="C330" s="13">
        <v>1</v>
      </c>
      <c r="D330" s="13">
        <v>0</v>
      </c>
    </row>
    <row r="331" spans="1:4" x14ac:dyDescent="0.35">
      <c r="A331" s="14" t="s">
        <v>303</v>
      </c>
      <c r="B331" s="13">
        <v>30</v>
      </c>
      <c r="C331" s="13">
        <v>48</v>
      </c>
      <c r="D331" s="13">
        <v>53</v>
      </c>
    </row>
    <row r="332" spans="1:4" x14ac:dyDescent="0.35">
      <c r="A332" s="11" t="s">
        <v>237</v>
      </c>
      <c r="B332" s="13">
        <v>2</v>
      </c>
      <c r="C332" s="13">
        <v>2</v>
      </c>
      <c r="D332" s="13">
        <v>0</v>
      </c>
    </row>
    <row r="333" spans="1:4" x14ac:dyDescent="0.35">
      <c r="A333" s="12" t="s">
        <v>15</v>
      </c>
      <c r="B333" s="13">
        <v>2</v>
      </c>
      <c r="C333" s="13">
        <v>2</v>
      </c>
      <c r="D333" s="13">
        <v>0</v>
      </c>
    </row>
    <row r="334" spans="1:4" x14ac:dyDescent="0.35">
      <c r="A334" s="14" t="s">
        <v>239</v>
      </c>
      <c r="B334" s="13">
        <v>2</v>
      </c>
      <c r="C334" s="13">
        <v>2</v>
      </c>
      <c r="D334" s="13">
        <v>0</v>
      </c>
    </row>
    <row r="335" spans="1:4" x14ac:dyDescent="0.35">
      <c r="A335" s="11" t="s">
        <v>54</v>
      </c>
      <c r="B335" s="13">
        <v>5</v>
      </c>
      <c r="C335" s="13">
        <v>8</v>
      </c>
      <c r="D335" s="13">
        <v>4</v>
      </c>
    </row>
    <row r="336" spans="1:4" x14ac:dyDescent="0.35">
      <c r="A336" s="12" t="s">
        <v>17</v>
      </c>
      <c r="B336" s="13">
        <v>5</v>
      </c>
      <c r="C336" s="13">
        <v>8</v>
      </c>
      <c r="D336" s="13">
        <v>4</v>
      </c>
    </row>
    <row r="337" spans="1:4" x14ac:dyDescent="0.35">
      <c r="A337" s="14" t="s">
        <v>56</v>
      </c>
      <c r="B337" s="13">
        <v>5</v>
      </c>
      <c r="C337" s="13">
        <v>8</v>
      </c>
      <c r="D337" s="13">
        <v>4</v>
      </c>
    </row>
    <row r="338" spans="1:4" x14ac:dyDescent="0.35">
      <c r="A338" s="11" t="s">
        <v>392</v>
      </c>
      <c r="B338" s="13">
        <v>0</v>
      </c>
      <c r="C338" s="13">
        <v>5</v>
      </c>
      <c r="D338" s="13">
        <v>7</v>
      </c>
    </row>
    <row r="339" spans="1:4" x14ac:dyDescent="0.35">
      <c r="A339" s="12" t="s">
        <v>30</v>
      </c>
      <c r="B339" s="13">
        <v>0</v>
      </c>
      <c r="C339" s="13">
        <v>5</v>
      </c>
      <c r="D339" s="13">
        <v>7</v>
      </c>
    </row>
    <row r="340" spans="1:4" x14ac:dyDescent="0.35">
      <c r="A340" s="14" t="s">
        <v>394</v>
      </c>
      <c r="B340" s="13">
        <v>0</v>
      </c>
      <c r="C340" s="13">
        <v>5</v>
      </c>
      <c r="D340" s="13">
        <v>7</v>
      </c>
    </row>
    <row r="341" spans="1:4" x14ac:dyDescent="0.35">
      <c r="A341" s="11" t="s">
        <v>385</v>
      </c>
      <c r="B341" s="13">
        <v>233</v>
      </c>
      <c r="C341" s="13">
        <v>234</v>
      </c>
      <c r="D341" s="13">
        <v>170</v>
      </c>
    </row>
    <row r="342" spans="1:4" x14ac:dyDescent="0.35">
      <c r="A342" s="12" t="s">
        <v>15</v>
      </c>
      <c r="B342" s="13">
        <v>233</v>
      </c>
      <c r="C342" s="13">
        <v>234</v>
      </c>
      <c r="D342" s="13">
        <v>170</v>
      </c>
    </row>
    <row r="343" spans="1:4" x14ac:dyDescent="0.35">
      <c r="A343" s="14" t="s">
        <v>387</v>
      </c>
      <c r="B343" s="13">
        <v>233</v>
      </c>
      <c r="C343" s="13">
        <v>234</v>
      </c>
      <c r="D343" s="13">
        <v>170</v>
      </c>
    </row>
    <row r="344" spans="1:4" x14ac:dyDescent="0.35">
      <c r="A344" s="11" t="s">
        <v>418</v>
      </c>
      <c r="B344" s="13">
        <v>54</v>
      </c>
      <c r="C344" s="13">
        <v>66</v>
      </c>
      <c r="D344" s="13">
        <v>47</v>
      </c>
    </row>
    <row r="345" spans="1:4" x14ac:dyDescent="0.35">
      <c r="A345" s="12" t="s">
        <v>30</v>
      </c>
      <c r="B345" s="13">
        <v>54</v>
      </c>
      <c r="C345" s="13">
        <v>66</v>
      </c>
      <c r="D345" s="13">
        <v>47</v>
      </c>
    </row>
    <row r="346" spans="1:4" x14ac:dyDescent="0.35">
      <c r="A346" s="14" t="s">
        <v>420</v>
      </c>
      <c r="B346" s="13">
        <v>54</v>
      </c>
      <c r="C346" s="13">
        <v>66</v>
      </c>
      <c r="D346" s="13">
        <v>47</v>
      </c>
    </row>
    <row r="347" spans="1:4" x14ac:dyDescent="0.35">
      <c r="A347" s="11" t="s">
        <v>343</v>
      </c>
      <c r="B347" s="13">
        <v>118</v>
      </c>
      <c r="C347" s="13">
        <v>117</v>
      </c>
      <c r="D347" s="13">
        <v>101</v>
      </c>
    </row>
    <row r="348" spans="1:4" x14ac:dyDescent="0.35">
      <c r="A348" s="12" t="s">
        <v>30</v>
      </c>
      <c r="B348" s="13">
        <v>82</v>
      </c>
      <c r="C348" s="13">
        <v>87</v>
      </c>
      <c r="D348" s="13">
        <v>63</v>
      </c>
    </row>
    <row r="349" spans="1:4" x14ac:dyDescent="0.35">
      <c r="A349" s="14" t="s">
        <v>345</v>
      </c>
      <c r="B349" s="13">
        <v>82</v>
      </c>
      <c r="C349" s="13">
        <v>87</v>
      </c>
      <c r="D349" s="13">
        <v>63</v>
      </c>
    </row>
    <row r="350" spans="1:4" x14ac:dyDescent="0.35">
      <c r="A350" s="12" t="s">
        <v>15</v>
      </c>
      <c r="B350" s="13">
        <v>5</v>
      </c>
      <c r="C350" s="13">
        <v>6</v>
      </c>
      <c r="D350" s="13">
        <v>8</v>
      </c>
    </row>
    <row r="351" spans="1:4" x14ac:dyDescent="0.35">
      <c r="A351" s="14" t="s">
        <v>347</v>
      </c>
      <c r="B351" s="13">
        <v>5</v>
      </c>
      <c r="C351" s="13">
        <v>6</v>
      </c>
      <c r="D351" s="13">
        <v>8</v>
      </c>
    </row>
    <row r="352" spans="1:4" x14ac:dyDescent="0.35">
      <c r="A352" s="12" t="s">
        <v>453</v>
      </c>
      <c r="B352" s="13">
        <v>31</v>
      </c>
      <c r="C352" s="13">
        <v>24</v>
      </c>
      <c r="D352" s="13">
        <v>30</v>
      </c>
    </row>
    <row r="353" spans="1:4" x14ac:dyDescent="0.35">
      <c r="A353" s="14" t="s">
        <v>347</v>
      </c>
      <c r="B353" s="13">
        <v>31</v>
      </c>
      <c r="C353" s="13">
        <v>24</v>
      </c>
      <c r="D353" s="13">
        <v>30</v>
      </c>
    </row>
    <row r="354" spans="1:4" x14ac:dyDescent="0.35">
      <c r="A354" s="11" t="s">
        <v>73</v>
      </c>
      <c r="B354" s="13">
        <v>52</v>
      </c>
      <c r="C354" s="13">
        <v>35</v>
      </c>
      <c r="D354" s="13">
        <v>33</v>
      </c>
    </row>
    <row r="355" spans="1:4" x14ac:dyDescent="0.35">
      <c r="A355" s="12" t="s">
        <v>30</v>
      </c>
      <c r="B355" s="13">
        <v>6</v>
      </c>
      <c r="C355" s="13">
        <v>8</v>
      </c>
      <c r="D355" s="13">
        <v>13</v>
      </c>
    </row>
    <row r="356" spans="1:4" x14ac:dyDescent="0.35">
      <c r="A356" s="14" t="s">
        <v>75</v>
      </c>
      <c r="B356" s="13">
        <v>6</v>
      </c>
      <c r="C356" s="13">
        <v>8</v>
      </c>
      <c r="D356" s="13">
        <v>13</v>
      </c>
    </row>
    <row r="357" spans="1:4" x14ac:dyDescent="0.35">
      <c r="A357" s="12" t="s">
        <v>15</v>
      </c>
      <c r="B357" s="13">
        <v>33</v>
      </c>
      <c r="C357" s="13">
        <v>22</v>
      </c>
      <c r="D357" s="13">
        <v>15</v>
      </c>
    </row>
    <row r="358" spans="1:4" x14ac:dyDescent="0.35">
      <c r="A358" s="14" t="s">
        <v>77</v>
      </c>
      <c r="B358" s="13">
        <v>33</v>
      </c>
      <c r="C358" s="13">
        <v>22</v>
      </c>
      <c r="D358" s="13">
        <v>15</v>
      </c>
    </row>
    <row r="359" spans="1:4" x14ac:dyDescent="0.35">
      <c r="A359" s="12" t="s">
        <v>17</v>
      </c>
      <c r="B359" s="13">
        <v>13</v>
      </c>
      <c r="C359" s="13">
        <v>5</v>
      </c>
      <c r="D359" s="13">
        <v>5</v>
      </c>
    </row>
    <row r="360" spans="1:4" x14ac:dyDescent="0.35">
      <c r="A360" s="14" t="s">
        <v>79</v>
      </c>
      <c r="B360" s="13">
        <v>10</v>
      </c>
      <c r="C360" s="13">
        <v>2</v>
      </c>
      <c r="D360" s="13">
        <v>4</v>
      </c>
    </row>
    <row r="361" spans="1:4" x14ac:dyDescent="0.35">
      <c r="A361" s="14" t="s">
        <v>77</v>
      </c>
      <c r="B361" s="13">
        <v>3</v>
      </c>
      <c r="C361" s="13">
        <v>3</v>
      </c>
      <c r="D361" s="13">
        <v>1</v>
      </c>
    </row>
    <row r="362" spans="1:4" x14ac:dyDescent="0.35">
      <c r="A362" s="11" t="s">
        <v>430</v>
      </c>
      <c r="B362" s="13">
        <v>95</v>
      </c>
      <c r="C362" s="13">
        <v>204</v>
      </c>
      <c r="D362" s="13">
        <v>327</v>
      </c>
    </row>
    <row r="363" spans="1:4" x14ac:dyDescent="0.35">
      <c r="A363" s="12" t="s">
        <v>17</v>
      </c>
      <c r="B363" s="13">
        <v>95</v>
      </c>
      <c r="C363" s="13">
        <v>204</v>
      </c>
      <c r="D363" s="13">
        <v>327</v>
      </c>
    </row>
    <row r="364" spans="1:4" x14ac:dyDescent="0.35">
      <c r="A364" s="14" t="s">
        <v>432</v>
      </c>
      <c r="B364" s="13">
        <v>30</v>
      </c>
      <c r="C364" s="13">
        <v>51</v>
      </c>
      <c r="D364" s="13">
        <v>63</v>
      </c>
    </row>
    <row r="365" spans="1:4" x14ac:dyDescent="0.35">
      <c r="A365" s="14" t="s">
        <v>436</v>
      </c>
      <c r="B365" s="13">
        <v>36</v>
      </c>
      <c r="C365" s="13">
        <v>93</v>
      </c>
      <c r="D365" s="13">
        <v>206</v>
      </c>
    </row>
    <row r="366" spans="1:4" x14ac:dyDescent="0.35">
      <c r="A366" s="14" t="s">
        <v>434</v>
      </c>
      <c r="B366" s="13">
        <v>29</v>
      </c>
      <c r="C366" s="13">
        <v>60</v>
      </c>
      <c r="D366" s="13">
        <v>58</v>
      </c>
    </row>
    <row r="367" spans="1:4" x14ac:dyDescent="0.35">
      <c r="A367" s="11" t="s">
        <v>389</v>
      </c>
      <c r="B367" s="13">
        <v>2</v>
      </c>
      <c r="C367" s="13">
        <v>3</v>
      </c>
      <c r="D367" s="13">
        <v>4</v>
      </c>
    </row>
    <row r="368" spans="1:4" x14ac:dyDescent="0.35">
      <c r="A368" s="12" t="s">
        <v>17</v>
      </c>
      <c r="B368" s="13">
        <v>2</v>
      </c>
      <c r="C368" s="13">
        <v>3</v>
      </c>
      <c r="D368" s="13">
        <v>4</v>
      </c>
    </row>
    <row r="369" spans="1:4" x14ac:dyDescent="0.35">
      <c r="A369" s="14" t="s">
        <v>389</v>
      </c>
      <c r="B369" s="13">
        <v>2</v>
      </c>
      <c r="C369" s="13">
        <v>3</v>
      </c>
      <c r="D369" s="13">
        <v>4</v>
      </c>
    </row>
    <row r="370" spans="1:4" x14ac:dyDescent="0.35">
      <c r="A370" s="11" t="s">
        <v>479</v>
      </c>
      <c r="B370" s="13">
        <v>2670</v>
      </c>
      <c r="C370" s="13">
        <v>3343</v>
      </c>
      <c r="D370" s="13">
        <v>3295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A0AED-0E08-4550-ABF6-6AE903432CF8}">
  <dimension ref="A2:K181"/>
  <sheetViews>
    <sheetView tabSelected="1" workbookViewId="0">
      <selection activeCell="E4" sqref="E4"/>
    </sheetView>
  </sheetViews>
  <sheetFormatPr defaultRowHeight="14.5" x14ac:dyDescent="0.35"/>
  <cols>
    <col min="1" max="1" width="33.7265625" customWidth="1"/>
    <col min="2" max="2" width="16.81640625" customWidth="1"/>
    <col min="3" max="3" width="47.1796875" bestFit="1" customWidth="1"/>
    <col min="4" max="4" width="14.453125" customWidth="1"/>
    <col min="5" max="5" width="61.81640625" customWidth="1"/>
    <col min="6" max="8" width="12.7265625" customWidth="1"/>
    <col min="9" max="9" width="13.81640625" customWidth="1"/>
    <col min="10" max="11" width="9.54296875" customWidth="1"/>
  </cols>
  <sheetData>
    <row r="2" spans="1:11" x14ac:dyDescent="0.35">
      <c r="A2" s="15" t="s">
        <v>488</v>
      </c>
      <c r="B2" s="15"/>
      <c r="C2" s="15"/>
    </row>
    <row r="3" spans="1:11" x14ac:dyDescent="0.35">
      <c r="A3" s="17" t="s">
        <v>489</v>
      </c>
    </row>
    <row r="4" spans="1:11" x14ac:dyDescent="0.35">
      <c r="A4" s="17" t="s">
        <v>490</v>
      </c>
    </row>
    <row r="6" spans="1:11" ht="78.75" customHeight="1" x14ac:dyDescent="0.35">
      <c r="A6" s="18" t="s">
        <v>491</v>
      </c>
      <c r="B6" s="19" t="s">
        <v>492</v>
      </c>
      <c r="C6" s="18" t="s">
        <v>493</v>
      </c>
      <c r="D6" s="20" t="s">
        <v>494</v>
      </c>
      <c r="E6" s="18" t="s">
        <v>495</v>
      </c>
      <c r="F6" s="21" t="s">
        <v>7</v>
      </c>
      <c r="G6" s="21" t="s">
        <v>8</v>
      </c>
      <c r="H6" s="21" t="s">
        <v>449</v>
      </c>
      <c r="I6" s="22" t="s">
        <v>450</v>
      </c>
      <c r="J6" s="23" t="s">
        <v>496</v>
      </c>
      <c r="K6" s="23" t="s">
        <v>497</v>
      </c>
    </row>
    <row r="7" spans="1:11" x14ac:dyDescent="0.35">
      <c r="A7" t="s">
        <v>30</v>
      </c>
      <c r="B7" s="1" t="s">
        <v>38</v>
      </c>
      <c r="C7" t="s">
        <v>39</v>
      </c>
      <c r="D7" t="s">
        <v>498</v>
      </c>
      <c r="E7" t="s">
        <v>39</v>
      </c>
      <c r="F7" s="2">
        <v>314</v>
      </c>
      <c r="G7" s="2">
        <v>385</v>
      </c>
      <c r="H7" s="2">
        <v>398</v>
      </c>
      <c r="I7" s="2">
        <f>AVERAGE(Table2[[#This Row],[2019-20]:[2021-22]])</f>
        <v>365.66666666666669</v>
      </c>
      <c r="J7" s="2">
        <f>Table2[[#This Row],[2021-22]]-Table2[[#This Row],[2020-21]]</f>
        <v>13</v>
      </c>
      <c r="K7" s="3">
        <f>IF(Table2[[#This Row],[2020-21]] &lt;1," ",Table2[[#This Row],[Change - Last 2 years ]]/Table2[[#This Row],[2020-21]])</f>
        <v>3.3766233766233764E-2</v>
      </c>
    </row>
    <row r="8" spans="1:11" x14ac:dyDescent="0.35">
      <c r="A8" t="s">
        <v>15</v>
      </c>
      <c r="B8" s="1" t="s">
        <v>437</v>
      </c>
      <c r="C8" t="s">
        <v>438</v>
      </c>
      <c r="E8" t="s">
        <v>499</v>
      </c>
      <c r="F8" s="2">
        <v>220</v>
      </c>
      <c r="G8" s="2">
        <v>274</v>
      </c>
      <c r="H8" s="2">
        <v>260</v>
      </c>
      <c r="I8" s="2">
        <f>AVERAGE(Table2[[#This Row],[2019-20]:[2021-22]])</f>
        <v>251.33333333333334</v>
      </c>
      <c r="J8" s="2">
        <f>Table2[[#This Row],[2021-22]]-Table2[[#This Row],[2020-21]]</f>
        <v>-14</v>
      </c>
      <c r="K8" s="3">
        <f>IF(Table2[[#This Row],[2020-21]] &lt;1," ",Table2[[#This Row],[Change - Last 2 years ]]/Table2[[#This Row],[2020-21]])</f>
        <v>-5.1094890510948905E-2</v>
      </c>
    </row>
    <row r="9" spans="1:11" x14ac:dyDescent="0.35">
      <c r="A9" t="s">
        <v>15</v>
      </c>
      <c r="B9" s="1" t="s">
        <v>384</v>
      </c>
      <c r="C9" t="s">
        <v>385</v>
      </c>
      <c r="E9" t="s">
        <v>500</v>
      </c>
      <c r="F9" s="2">
        <v>233</v>
      </c>
      <c r="G9" s="2">
        <v>234</v>
      </c>
      <c r="H9" s="2">
        <v>170</v>
      </c>
      <c r="I9" s="2">
        <f>AVERAGE(Table2[[#This Row],[2019-20]:[2021-22]])</f>
        <v>212.33333333333334</v>
      </c>
      <c r="J9" s="2">
        <f>Table2[[#This Row],[2021-22]]-Table2[[#This Row],[2020-21]]</f>
        <v>-64</v>
      </c>
      <c r="K9" s="3">
        <f>IF(Table2[[#This Row],[2020-21]] &lt;1," ",Table2[[#This Row],[Change - Last 2 years ]]/Table2[[#This Row],[2020-21]])</f>
        <v>-0.27350427350427353</v>
      </c>
    </row>
    <row r="10" spans="1:11" x14ac:dyDescent="0.35">
      <c r="A10" t="s">
        <v>17</v>
      </c>
      <c r="B10" s="1" t="s">
        <v>429</v>
      </c>
      <c r="C10" t="s">
        <v>430</v>
      </c>
      <c r="E10" t="s">
        <v>501</v>
      </c>
      <c r="F10" s="2">
        <v>65</v>
      </c>
      <c r="G10" s="2">
        <v>153</v>
      </c>
      <c r="H10" s="2">
        <v>264</v>
      </c>
      <c r="I10" s="2">
        <f>AVERAGE(Table2[[#This Row],[2019-20]:[2021-22]])</f>
        <v>160.66666666666666</v>
      </c>
      <c r="J10" s="2">
        <f>Table2[[#This Row],[2021-22]]-Table2[[#This Row],[2020-21]]</f>
        <v>111</v>
      </c>
      <c r="K10" s="3">
        <f>IF(Table2[[#This Row],[2020-21]] &lt;1," ",Table2[[#This Row],[Change - Last 2 years ]]/Table2[[#This Row],[2020-21]])</f>
        <v>0.72549019607843135</v>
      </c>
    </row>
    <row r="11" spans="1:11" x14ac:dyDescent="0.35">
      <c r="A11" t="s">
        <v>15</v>
      </c>
      <c r="B11" s="1" t="s">
        <v>425</v>
      </c>
      <c r="C11" t="s">
        <v>426</v>
      </c>
      <c r="E11" t="s">
        <v>502</v>
      </c>
      <c r="F11" s="2">
        <v>147</v>
      </c>
      <c r="G11" s="2">
        <v>147</v>
      </c>
      <c r="H11" s="2">
        <v>123</v>
      </c>
      <c r="I11" s="2">
        <f>AVERAGE(Table2[[#This Row],[2019-20]:[2021-22]])</f>
        <v>139</v>
      </c>
      <c r="J11" s="2">
        <f>Table2[[#This Row],[2021-22]]-Table2[[#This Row],[2020-21]]</f>
        <v>-24</v>
      </c>
      <c r="K11" s="3">
        <f>IF(Table2[[#This Row],[2020-21]] &lt;1," ",Table2[[#This Row],[Change - Last 2 years ]]/Table2[[#This Row],[2020-21]])</f>
        <v>-0.16326530612244897</v>
      </c>
    </row>
    <row r="12" spans="1:11" x14ac:dyDescent="0.35">
      <c r="A12" t="s">
        <v>30</v>
      </c>
      <c r="B12" s="1" t="s">
        <v>361</v>
      </c>
      <c r="C12" t="s">
        <v>362</v>
      </c>
      <c r="E12" t="s">
        <v>503</v>
      </c>
      <c r="F12" s="2">
        <v>75</v>
      </c>
      <c r="G12" s="2">
        <v>142</v>
      </c>
      <c r="H12" s="2">
        <v>171</v>
      </c>
      <c r="I12" s="2">
        <f>AVERAGE(Table2[[#This Row],[2019-20]:[2021-22]])</f>
        <v>129.33333333333334</v>
      </c>
      <c r="J12" s="2">
        <f>Table2[[#This Row],[2021-22]]-Table2[[#This Row],[2020-21]]</f>
        <v>29</v>
      </c>
      <c r="K12" s="3">
        <f>IF(Table2[[#This Row],[2020-21]] &lt;1," ",Table2[[#This Row],[Change - Last 2 years ]]/Table2[[#This Row],[2020-21]])</f>
        <v>0.20422535211267606</v>
      </c>
    </row>
    <row r="13" spans="1:11" x14ac:dyDescent="0.35">
      <c r="A13" t="s">
        <v>30</v>
      </c>
      <c r="B13" s="1" t="s">
        <v>93</v>
      </c>
      <c r="C13" t="s">
        <v>94</v>
      </c>
      <c r="E13" t="s">
        <v>504</v>
      </c>
      <c r="F13" s="2">
        <v>88</v>
      </c>
      <c r="G13" s="2">
        <v>145</v>
      </c>
      <c r="H13" s="2">
        <v>119</v>
      </c>
      <c r="I13" s="2">
        <f>AVERAGE(Table2[[#This Row],[2019-20]:[2021-22]])</f>
        <v>117.33333333333333</v>
      </c>
      <c r="J13" s="2">
        <f>Table2[[#This Row],[2021-22]]-Table2[[#This Row],[2020-21]]</f>
        <v>-26</v>
      </c>
      <c r="K13" s="3">
        <f>IF(Table2[[#This Row],[2020-21]] &lt;1," ",Table2[[#This Row],[Change - Last 2 years ]]/Table2[[#This Row],[2020-21]])</f>
        <v>-0.1793103448275862</v>
      </c>
    </row>
    <row r="14" spans="1:11" x14ac:dyDescent="0.35">
      <c r="A14" t="s">
        <v>17</v>
      </c>
      <c r="B14" s="1" t="s">
        <v>313</v>
      </c>
      <c r="C14" t="s">
        <v>314</v>
      </c>
      <c r="D14" t="s">
        <v>498</v>
      </c>
      <c r="E14" t="s">
        <v>320</v>
      </c>
      <c r="F14" s="2">
        <v>37</v>
      </c>
      <c r="G14" s="2">
        <v>100</v>
      </c>
      <c r="H14" s="2">
        <v>120</v>
      </c>
      <c r="I14" s="2">
        <f>AVERAGE(Table2[[#This Row],[2019-20]:[2021-22]])</f>
        <v>85.666666666666671</v>
      </c>
      <c r="J14" s="2">
        <f>Table2[[#This Row],[2021-22]]-Table2[[#This Row],[2020-21]]</f>
        <v>20</v>
      </c>
      <c r="K14" s="3">
        <f>IF(Table2[[#This Row],[2020-21]] &lt;1," ",Table2[[#This Row],[Change - Last 2 years ]]/Table2[[#This Row],[2020-21]])</f>
        <v>0.2</v>
      </c>
    </row>
    <row r="15" spans="1:11" x14ac:dyDescent="0.35">
      <c r="A15" t="s">
        <v>30</v>
      </c>
      <c r="B15" s="1" t="s">
        <v>342</v>
      </c>
      <c r="C15" t="s">
        <v>343</v>
      </c>
      <c r="E15" t="s">
        <v>347</v>
      </c>
      <c r="F15" s="2">
        <v>82</v>
      </c>
      <c r="G15" s="2">
        <v>87</v>
      </c>
      <c r="H15" s="2">
        <v>63</v>
      </c>
      <c r="I15" s="2">
        <f>AVERAGE(Table2[[#This Row],[2019-20]:[2021-22]])</f>
        <v>77.333333333333329</v>
      </c>
      <c r="J15" s="2">
        <f>Table2[[#This Row],[2021-22]]-Table2[[#This Row],[2020-21]]</f>
        <v>-24</v>
      </c>
      <c r="K15" s="3">
        <f>IF(Table2[[#This Row],[2020-21]] &lt;1," ",Table2[[#This Row],[Change - Last 2 years ]]/Table2[[#This Row],[2020-21]])</f>
        <v>-0.27586206896551724</v>
      </c>
    </row>
    <row r="16" spans="1:11" x14ac:dyDescent="0.35">
      <c r="A16" t="s">
        <v>15</v>
      </c>
      <c r="B16" s="1" t="s">
        <v>441</v>
      </c>
      <c r="C16" t="s">
        <v>442</v>
      </c>
      <c r="E16" t="s">
        <v>505</v>
      </c>
      <c r="F16" s="2">
        <v>81</v>
      </c>
      <c r="G16" s="2">
        <v>82</v>
      </c>
      <c r="H16" s="2">
        <v>66</v>
      </c>
      <c r="I16" s="2">
        <f>AVERAGE(Table2[[#This Row],[2019-20]:[2021-22]])</f>
        <v>76.333333333333329</v>
      </c>
      <c r="J16" s="2">
        <f>Table2[[#This Row],[2021-22]]-Table2[[#This Row],[2020-21]]</f>
        <v>-16</v>
      </c>
      <c r="K16" s="3">
        <f>IF(Table2[[#This Row],[2020-21]] &lt;1," ",Table2[[#This Row],[Change - Last 2 years ]]/Table2[[#This Row],[2020-21]])</f>
        <v>-0.1951219512195122</v>
      </c>
    </row>
    <row r="17" spans="1:11" x14ac:dyDescent="0.35">
      <c r="A17" t="s">
        <v>30</v>
      </c>
      <c r="B17" s="1" t="s">
        <v>365</v>
      </c>
      <c r="C17" t="s">
        <v>366</v>
      </c>
      <c r="D17" t="s">
        <v>498</v>
      </c>
      <c r="E17" t="s">
        <v>366</v>
      </c>
      <c r="F17" s="2">
        <v>52</v>
      </c>
      <c r="G17" s="2">
        <v>57</v>
      </c>
      <c r="H17" s="2">
        <v>60</v>
      </c>
      <c r="I17" s="2">
        <f>AVERAGE(Table2[[#This Row],[2019-20]:[2021-22]])</f>
        <v>56.333333333333336</v>
      </c>
      <c r="J17" s="2">
        <f>Table2[[#This Row],[2021-22]]-Table2[[#This Row],[2020-21]]</f>
        <v>3</v>
      </c>
      <c r="K17" s="3">
        <f>IF(Table2[[#This Row],[2020-21]] &lt;1," ",Table2[[#This Row],[Change - Last 2 years ]]/Table2[[#This Row],[2020-21]])</f>
        <v>5.2631578947368418E-2</v>
      </c>
    </row>
    <row r="18" spans="1:11" x14ac:dyDescent="0.35">
      <c r="A18" t="s">
        <v>30</v>
      </c>
      <c r="B18" s="1" t="s">
        <v>417</v>
      </c>
      <c r="C18" t="s">
        <v>418</v>
      </c>
      <c r="E18" t="s">
        <v>418</v>
      </c>
      <c r="F18" s="2">
        <v>54</v>
      </c>
      <c r="G18" s="2">
        <v>66</v>
      </c>
      <c r="H18" s="2">
        <v>47</v>
      </c>
      <c r="I18" s="2">
        <f>AVERAGE(Table2[[#This Row],[2019-20]:[2021-22]])</f>
        <v>55.666666666666664</v>
      </c>
      <c r="J18" s="2">
        <f>Table2[[#This Row],[2021-22]]-Table2[[#This Row],[2020-21]]</f>
        <v>-19</v>
      </c>
      <c r="K18" s="3">
        <f>IF(Table2[[#This Row],[2020-21]] &lt;1," ",Table2[[#This Row],[Change - Last 2 years ]]/Table2[[#This Row],[2020-21]])</f>
        <v>-0.2878787878787879</v>
      </c>
    </row>
    <row r="19" spans="1:11" x14ac:dyDescent="0.35">
      <c r="A19" t="s">
        <v>30</v>
      </c>
      <c r="B19" s="1" t="s">
        <v>357</v>
      </c>
      <c r="C19" t="s">
        <v>358</v>
      </c>
      <c r="E19" t="s">
        <v>506</v>
      </c>
      <c r="F19" s="2">
        <v>47</v>
      </c>
      <c r="G19" s="2">
        <v>55</v>
      </c>
      <c r="H19" s="2">
        <v>62</v>
      </c>
      <c r="I19" s="2">
        <f>AVERAGE(Table2[[#This Row],[2019-20]:[2021-22]])</f>
        <v>54.666666666666664</v>
      </c>
      <c r="J19" s="2">
        <f>Table2[[#This Row],[2021-22]]-Table2[[#This Row],[2020-21]]</f>
        <v>7</v>
      </c>
      <c r="K19" s="3">
        <f>IF(Table2[[#This Row],[2020-21]] &lt;1," ",Table2[[#This Row],[Change - Last 2 years ]]/Table2[[#This Row],[2020-21]])</f>
        <v>0.12727272727272726</v>
      </c>
    </row>
    <row r="20" spans="1:11" x14ac:dyDescent="0.35">
      <c r="A20" t="s">
        <v>30</v>
      </c>
      <c r="B20" s="1" t="s">
        <v>405</v>
      </c>
      <c r="C20" t="s">
        <v>406</v>
      </c>
      <c r="E20" t="s">
        <v>406</v>
      </c>
      <c r="F20" s="2">
        <v>36</v>
      </c>
      <c r="G20" s="2">
        <v>64</v>
      </c>
      <c r="H20" s="2">
        <v>54</v>
      </c>
      <c r="I20" s="2">
        <f>AVERAGE(Table2[[#This Row],[2019-20]:[2021-22]])</f>
        <v>51.333333333333336</v>
      </c>
      <c r="J20" s="2">
        <f>Table2[[#This Row],[2021-22]]-Table2[[#This Row],[2020-21]]</f>
        <v>-10</v>
      </c>
      <c r="K20" s="3">
        <f>IF(Table2[[#This Row],[2020-21]] &lt;1," ",Table2[[#This Row],[Change - Last 2 years ]]/Table2[[#This Row],[2020-21]])</f>
        <v>-0.15625</v>
      </c>
    </row>
    <row r="21" spans="1:11" x14ac:dyDescent="0.35">
      <c r="A21" t="s">
        <v>453</v>
      </c>
      <c r="B21" s="1" t="s">
        <v>156</v>
      </c>
      <c r="C21" t="s">
        <v>157</v>
      </c>
      <c r="D21" t="s">
        <v>498</v>
      </c>
      <c r="E21" t="s">
        <v>507</v>
      </c>
      <c r="F21" s="2">
        <v>44</v>
      </c>
      <c r="G21" s="2">
        <v>58</v>
      </c>
      <c r="H21" s="2">
        <v>44</v>
      </c>
      <c r="I21" s="2">
        <f>AVERAGE(Table2[[#This Row],[2019-20]:[2021-22]])</f>
        <v>48.666666666666664</v>
      </c>
      <c r="J21" s="2">
        <f>Table2[[#This Row],[2021-22]]-Table2[[#This Row],[2020-21]]</f>
        <v>-14</v>
      </c>
      <c r="K21" s="3">
        <f>IF(Table2[[#This Row],[2020-21]] &lt;1," ",Table2[[#This Row],[Change - Last 2 years ]]/Table2[[#This Row],[2020-21]])</f>
        <v>-0.2413793103448276</v>
      </c>
    </row>
    <row r="22" spans="1:11" x14ac:dyDescent="0.35">
      <c r="A22" t="s">
        <v>17</v>
      </c>
      <c r="B22" s="1" t="s">
        <v>429</v>
      </c>
      <c r="C22" t="s">
        <v>430</v>
      </c>
      <c r="E22" t="s">
        <v>508</v>
      </c>
      <c r="F22" s="2">
        <v>30</v>
      </c>
      <c r="G22" s="2">
        <v>51</v>
      </c>
      <c r="H22" s="2">
        <v>63</v>
      </c>
      <c r="I22" s="2">
        <f>AVERAGE(Table2[[#This Row],[2019-20]:[2021-22]])</f>
        <v>48</v>
      </c>
      <c r="J22" s="2">
        <f>Table2[[#This Row],[2021-22]]-Table2[[#This Row],[2020-21]]</f>
        <v>12</v>
      </c>
      <c r="K22" s="3">
        <f>IF(Table2[[#This Row],[2020-21]] &lt;1," ",Table2[[#This Row],[Change - Last 2 years ]]/Table2[[#This Row],[2020-21]])</f>
        <v>0.23529411764705882</v>
      </c>
    </row>
    <row r="23" spans="1:11" x14ac:dyDescent="0.35">
      <c r="A23" t="s">
        <v>15</v>
      </c>
      <c r="B23" s="1" t="s">
        <v>298</v>
      </c>
      <c r="C23" t="s">
        <v>299</v>
      </c>
      <c r="D23" t="s">
        <v>498</v>
      </c>
      <c r="E23" t="s">
        <v>509</v>
      </c>
      <c r="F23" s="2">
        <v>30</v>
      </c>
      <c r="G23" s="2">
        <v>48</v>
      </c>
      <c r="H23" s="2">
        <v>53</v>
      </c>
      <c r="I23" s="2">
        <f>AVERAGE(Table2[[#This Row],[2019-20]:[2021-22]])</f>
        <v>43.666666666666664</v>
      </c>
      <c r="J23" s="2">
        <f>Table2[[#This Row],[2021-22]]-Table2[[#This Row],[2020-21]]</f>
        <v>5</v>
      </c>
      <c r="K23" s="3">
        <f>IF(Table2[[#This Row],[2020-21]] &lt;1," ",Table2[[#This Row],[Change - Last 2 years ]]/Table2[[#This Row],[2020-21]])</f>
        <v>0.10416666666666667</v>
      </c>
    </row>
    <row r="24" spans="1:11" x14ac:dyDescent="0.35">
      <c r="A24" t="s">
        <v>15</v>
      </c>
      <c r="B24" s="1" t="s">
        <v>38</v>
      </c>
      <c r="C24" t="s">
        <v>39</v>
      </c>
      <c r="D24" t="s">
        <v>498</v>
      </c>
      <c r="E24" t="s">
        <v>39</v>
      </c>
      <c r="F24" s="2">
        <v>33</v>
      </c>
      <c r="G24" s="2">
        <v>42</v>
      </c>
      <c r="H24" s="2">
        <v>52</v>
      </c>
      <c r="I24" s="2">
        <f>AVERAGE(Table2[[#This Row],[2019-20]:[2021-22]])</f>
        <v>42.333333333333336</v>
      </c>
      <c r="J24" s="2">
        <f>Table2[[#This Row],[2021-22]]-Table2[[#This Row],[2020-21]]</f>
        <v>10</v>
      </c>
      <c r="K24" s="3">
        <f>IF(Table2[[#This Row],[2020-21]] &lt;1," ",Table2[[#This Row],[Change - Last 2 years ]]/Table2[[#This Row],[2020-21]])</f>
        <v>0.23809523809523808</v>
      </c>
    </row>
    <row r="25" spans="1:11" x14ac:dyDescent="0.35">
      <c r="A25" t="s">
        <v>30</v>
      </c>
      <c r="B25" s="1" t="s">
        <v>309</v>
      </c>
      <c r="C25" t="s">
        <v>310</v>
      </c>
      <c r="E25" t="s">
        <v>310</v>
      </c>
      <c r="F25" s="2">
        <v>33</v>
      </c>
      <c r="G25" s="2">
        <v>46</v>
      </c>
      <c r="H25" s="2">
        <v>32</v>
      </c>
      <c r="I25" s="2">
        <f>AVERAGE(Table2[[#This Row],[2019-20]:[2021-22]])</f>
        <v>37</v>
      </c>
      <c r="J25" s="2">
        <f>Table2[[#This Row],[2021-22]]-Table2[[#This Row],[2020-21]]</f>
        <v>-14</v>
      </c>
      <c r="K25" s="3">
        <f>IF(Table2[[#This Row],[2020-21]] &lt;1," ",Table2[[#This Row],[Change - Last 2 years ]]/Table2[[#This Row],[2020-21]])</f>
        <v>-0.30434782608695654</v>
      </c>
    </row>
    <row r="26" spans="1:11" x14ac:dyDescent="0.35">
      <c r="A26" t="s">
        <v>17</v>
      </c>
      <c r="B26" s="1" t="s">
        <v>33</v>
      </c>
      <c r="C26" t="s">
        <v>34</v>
      </c>
      <c r="D26" t="s">
        <v>498</v>
      </c>
      <c r="E26" t="s">
        <v>34</v>
      </c>
      <c r="F26" s="2">
        <v>36</v>
      </c>
      <c r="G26" s="2">
        <v>43</v>
      </c>
      <c r="H26" s="2">
        <v>30</v>
      </c>
      <c r="I26" s="2">
        <f>AVERAGE(Table2[[#This Row],[2019-20]:[2021-22]])</f>
        <v>36.333333333333336</v>
      </c>
      <c r="J26" s="2">
        <f>Table2[[#This Row],[2021-22]]-Table2[[#This Row],[2020-21]]</f>
        <v>-13</v>
      </c>
      <c r="K26" s="3">
        <f>IF(Table2[[#This Row],[2020-21]] &lt;1," ",Table2[[#This Row],[Change - Last 2 years ]]/Table2[[#This Row],[2020-21]])</f>
        <v>-0.30232558139534882</v>
      </c>
    </row>
    <row r="27" spans="1:11" x14ac:dyDescent="0.35">
      <c r="A27" t="s">
        <v>30</v>
      </c>
      <c r="B27" s="1" t="s">
        <v>413</v>
      </c>
      <c r="C27" t="s">
        <v>414</v>
      </c>
      <c r="E27" t="s">
        <v>414</v>
      </c>
      <c r="F27" s="2">
        <v>30</v>
      </c>
      <c r="G27" s="2">
        <v>44</v>
      </c>
      <c r="H27" s="2">
        <v>31</v>
      </c>
      <c r="I27" s="2">
        <f>AVERAGE(Table2[[#This Row],[2019-20]:[2021-22]])</f>
        <v>35</v>
      </c>
      <c r="J27" s="2">
        <f>Table2[[#This Row],[2021-22]]-Table2[[#This Row],[2020-21]]</f>
        <v>-13</v>
      </c>
      <c r="K27" s="3">
        <f>IF(Table2[[#This Row],[2020-21]] &lt;1," ",Table2[[#This Row],[Change - Last 2 years ]]/Table2[[#This Row],[2020-21]])</f>
        <v>-0.29545454545454547</v>
      </c>
    </row>
    <row r="28" spans="1:11" x14ac:dyDescent="0.35">
      <c r="A28" t="s">
        <v>453</v>
      </c>
      <c r="B28" s="1" t="s">
        <v>272</v>
      </c>
      <c r="C28" t="s">
        <v>273</v>
      </c>
      <c r="D28" t="s">
        <v>498</v>
      </c>
      <c r="E28" t="s">
        <v>275</v>
      </c>
      <c r="F28" s="2">
        <v>46</v>
      </c>
      <c r="G28" s="2">
        <v>26</v>
      </c>
      <c r="H28" s="2">
        <v>33</v>
      </c>
      <c r="I28" s="2">
        <f>AVERAGE(Table2[[#This Row],[2019-20]:[2021-22]])</f>
        <v>35</v>
      </c>
      <c r="J28" s="2">
        <f>Table2[[#This Row],[2021-22]]-Table2[[#This Row],[2020-21]]</f>
        <v>7</v>
      </c>
      <c r="K28" s="3">
        <f>IF(Table2[[#This Row],[2020-21]] &lt;1," ",Table2[[#This Row],[Change - Last 2 years ]]/Table2[[#This Row],[2020-21]])</f>
        <v>0.26923076923076922</v>
      </c>
    </row>
    <row r="29" spans="1:11" x14ac:dyDescent="0.35">
      <c r="A29" t="s">
        <v>453</v>
      </c>
      <c r="B29" s="1" t="s">
        <v>38</v>
      </c>
      <c r="C29" t="s">
        <v>39</v>
      </c>
      <c r="D29" t="s">
        <v>498</v>
      </c>
      <c r="E29" t="s">
        <v>39</v>
      </c>
      <c r="F29" s="2">
        <v>32</v>
      </c>
      <c r="G29" s="2">
        <v>36</v>
      </c>
      <c r="H29" s="2">
        <v>34</v>
      </c>
      <c r="I29" s="2">
        <f>AVERAGE(Table2[[#This Row],[2019-20]:[2021-22]])</f>
        <v>34</v>
      </c>
      <c r="J29" s="2">
        <f>Table2[[#This Row],[2021-22]]-Table2[[#This Row],[2020-21]]</f>
        <v>-2</v>
      </c>
      <c r="K29" s="3">
        <f>IF(Table2[[#This Row],[2020-21]] &lt;1," ",Table2[[#This Row],[Change - Last 2 years ]]/Table2[[#This Row],[2020-21]])</f>
        <v>-5.5555555555555552E-2</v>
      </c>
    </row>
    <row r="30" spans="1:11" x14ac:dyDescent="0.35">
      <c r="A30" t="s">
        <v>17</v>
      </c>
      <c r="B30" s="1" t="s">
        <v>332</v>
      </c>
      <c r="C30" t="s">
        <v>333</v>
      </c>
      <c r="D30" t="s">
        <v>498</v>
      </c>
      <c r="E30" t="s">
        <v>335</v>
      </c>
      <c r="F30" s="2">
        <v>30</v>
      </c>
      <c r="G30" s="2">
        <v>43</v>
      </c>
      <c r="H30" s="2">
        <v>24</v>
      </c>
      <c r="I30" s="2">
        <f>AVERAGE(Table2[[#This Row],[2019-20]:[2021-22]])</f>
        <v>32.333333333333336</v>
      </c>
      <c r="J30" s="2">
        <f>Table2[[#This Row],[2021-22]]-Table2[[#This Row],[2020-21]]</f>
        <v>-19</v>
      </c>
      <c r="K30" s="3">
        <f>IF(Table2[[#This Row],[2020-21]] &lt;1," ",Table2[[#This Row],[Change - Last 2 years ]]/Table2[[#This Row],[2020-21]])</f>
        <v>-0.44186046511627908</v>
      </c>
    </row>
    <row r="31" spans="1:11" x14ac:dyDescent="0.35">
      <c r="A31" t="s">
        <v>453</v>
      </c>
      <c r="B31" s="1" t="s">
        <v>97</v>
      </c>
      <c r="C31" t="s">
        <v>98</v>
      </c>
      <c r="D31" t="s">
        <v>498</v>
      </c>
      <c r="E31" t="s">
        <v>118</v>
      </c>
      <c r="F31" s="2">
        <v>34</v>
      </c>
      <c r="G31" s="2">
        <v>37</v>
      </c>
      <c r="H31" s="2">
        <v>26</v>
      </c>
      <c r="I31" s="2">
        <f>AVERAGE(Table2[[#This Row],[2019-20]:[2021-22]])</f>
        <v>32.333333333333336</v>
      </c>
      <c r="J31" s="2">
        <f>Table2[[#This Row],[2021-22]]-Table2[[#This Row],[2020-21]]</f>
        <v>-11</v>
      </c>
      <c r="K31" s="3">
        <f>IF(Table2[[#This Row],[2020-21]] &lt;1," ",Table2[[#This Row],[Change - Last 2 years ]]/Table2[[#This Row],[2020-21]])</f>
        <v>-0.29729729729729731</v>
      </c>
    </row>
    <row r="32" spans="1:11" x14ac:dyDescent="0.35">
      <c r="A32" t="s">
        <v>15</v>
      </c>
      <c r="B32" s="1" t="s">
        <v>33</v>
      </c>
      <c r="C32" t="s">
        <v>34</v>
      </c>
      <c r="D32" t="s">
        <v>498</v>
      </c>
      <c r="E32" t="s">
        <v>34</v>
      </c>
      <c r="F32" s="2">
        <v>25</v>
      </c>
      <c r="G32" s="2">
        <v>35</v>
      </c>
      <c r="H32" s="2">
        <v>25</v>
      </c>
      <c r="I32" s="2">
        <f>AVERAGE(Table2[[#This Row],[2019-20]:[2021-22]])</f>
        <v>28.333333333333332</v>
      </c>
      <c r="J32" s="2">
        <f>Table2[[#This Row],[2021-22]]-Table2[[#This Row],[2020-21]]</f>
        <v>-10</v>
      </c>
      <c r="K32" s="3">
        <f>IF(Table2[[#This Row],[2020-21]] &lt;1," ",Table2[[#This Row],[Change - Last 2 years ]]/Table2[[#This Row],[2020-21]])</f>
        <v>-0.2857142857142857</v>
      </c>
    </row>
    <row r="33" spans="1:11" x14ac:dyDescent="0.35">
      <c r="A33" t="s">
        <v>453</v>
      </c>
      <c r="B33" s="1" t="s">
        <v>342</v>
      </c>
      <c r="C33" t="s">
        <v>343</v>
      </c>
      <c r="E33" t="s">
        <v>347</v>
      </c>
      <c r="F33" s="2">
        <v>31</v>
      </c>
      <c r="G33" s="2">
        <v>24</v>
      </c>
      <c r="H33" s="2">
        <v>30</v>
      </c>
      <c r="I33" s="2">
        <f>AVERAGE(Table2[[#This Row],[2019-20]:[2021-22]])</f>
        <v>28.333333333333332</v>
      </c>
      <c r="J33" s="2">
        <f>Table2[[#This Row],[2021-22]]-Table2[[#This Row],[2020-21]]</f>
        <v>6</v>
      </c>
      <c r="K33" s="3">
        <f>IF(Table2[[#This Row],[2020-21]] &lt;1," ",Table2[[#This Row],[Change - Last 2 years ]]/Table2[[#This Row],[2020-21]])</f>
        <v>0.25</v>
      </c>
    </row>
    <row r="34" spans="1:11" x14ac:dyDescent="0.35">
      <c r="A34" t="s">
        <v>30</v>
      </c>
      <c r="B34" s="1" t="s">
        <v>313</v>
      </c>
      <c r="C34" t="s">
        <v>314</v>
      </c>
      <c r="D34" t="s">
        <v>498</v>
      </c>
      <c r="E34" t="s">
        <v>510</v>
      </c>
      <c r="F34" s="2">
        <v>11</v>
      </c>
      <c r="G34" s="2">
        <v>35</v>
      </c>
      <c r="H34" s="2">
        <v>38</v>
      </c>
      <c r="I34" s="2">
        <f>AVERAGE(Table2[[#This Row],[2019-20]:[2021-22]])</f>
        <v>28</v>
      </c>
      <c r="J34" s="2">
        <f>Table2[[#This Row],[2021-22]]-Table2[[#This Row],[2020-21]]</f>
        <v>3</v>
      </c>
      <c r="K34" s="3">
        <f>IF(Table2[[#This Row],[2020-21]] &lt;1," ",Table2[[#This Row],[Change - Last 2 years ]]/Table2[[#This Row],[2020-21]])</f>
        <v>8.5714285714285715E-2</v>
      </c>
    </row>
    <row r="35" spans="1:11" x14ac:dyDescent="0.35">
      <c r="A35" t="s">
        <v>15</v>
      </c>
      <c r="B35" s="1" t="s">
        <v>25</v>
      </c>
      <c r="C35" t="s">
        <v>26</v>
      </c>
      <c r="E35" t="s">
        <v>32</v>
      </c>
      <c r="F35" s="2">
        <v>26</v>
      </c>
      <c r="G35" s="2">
        <v>39</v>
      </c>
      <c r="H35" s="2">
        <v>19</v>
      </c>
      <c r="I35" s="2">
        <f>AVERAGE(Table2[[#This Row],[2019-20]:[2021-22]])</f>
        <v>28</v>
      </c>
      <c r="J35" s="2">
        <f>Table2[[#This Row],[2021-22]]-Table2[[#This Row],[2020-21]]</f>
        <v>-20</v>
      </c>
      <c r="K35" s="3">
        <f>IF(Table2[[#This Row],[2020-21]] &lt;1," ",Table2[[#This Row],[Change - Last 2 years ]]/Table2[[#This Row],[2020-21]])</f>
        <v>-0.51282051282051277</v>
      </c>
    </row>
    <row r="36" spans="1:11" x14ac:dyDescent="0.35">
      <c r="A36" t="s">
        <v>15</v>
      </c>
      <c r="B36" s="1" t="s">
        <v>332</v>
      </c>
      <c r="C36" t="s">
        <v>333</v>
      </c>
      <c r="D36" t="s">
        <v>498</v>
      </c>
      <c r="E36" t="s">
        <v>335</v>
      </c>
      <c r="F36" s="2">
        <v>28</v>
      </c>
      <c r="G36" s="2">
        <v>25</v>
      </c>
      <c r="H36" s="2">
        <v>27</v>
      </c>
      <c r="I36" s="2">
        <f>AVERAGE(Table2[[#This Row],[2019-20]:[2021-22]])</f>
        <v>26.666666666666668</v>
      </c>
      <c r="J36" s="2">
        <f>Table2[[#This Row],[2021-22]]-Table2[[#This Row],[2020-21]]</f>
        <v>2</v>
      </c>
      <c r="K36" s="3">
        <f>IF(Table2[[#This Row],[2020-21]] &lt;1," ",Table2[[#This Row],[Change - Last 2 years ]]/Table2[[#This Row],[2020-21]])</f>
        <v>0.08</v>
      </c>
    </row>
    <row r="37" spans="1:11" x14ac:dyDescent="0.35">
      <c r="A37" t="s">
        <v>15</v>
      </c>
      <c r="B37" s="1" t="s">
        <v>313</v>
      </c>
      <c r="C37" t="s">
        <v>314</v>
      </c>
      <c r="D37" t="s">
        <v>498</v>
      </c>
      <c r="E37" t="s">
        <v>320</v>
      </c>
      <c r="F37" s="2">
        <v>13</v>
      </c>
      <c r="G37" s="2">
        <v>29</v>
      </c>
      <c r="H37" s="2">
        <v>34</v>
      </c>
      <c r="I37" s="2">
        <f>AVERAGE(Table2[[#This Row],[2019-20]:[2021-22]])</f>
        <v>25.333333333333332</v>
      </c>
      <c r="J37" s="2">
        <f>Table2[[#This Row],[2021-22]]-Table2[[#This Row],[2020-21]]</f>
        <v>5</v>
      </c>
      <c r="K37" s="3">
        <f>IF(Table2[[#This Row],[2020-21]] &lt;1," ",Table2[[#This Row],[Change - Last 2 years ]]/Table2[[#This Row],[2020-21]])</f>
        <v>0.17241379310344829</v>
      </c>
    </row>
    <row r="38" spans="1:11" x14ac:dyDescent="0.35">
      <c r="A38" t="s">
        <v>15</v>
      </c>
      <c r="B38" s="1" t="s">
        <v>72</v>
      </c>
      <c r="C38" t="s">
        <v>73</v>
      </c>
      <c r="D38" t="s">
        <v>498</v>
      </c>
      <c r="E38" t="s">
        <v>77</v>
      </c>
      <c r="F38" s="2">
        <v>33</v>
      </c>
      <c r="G38" s="2">
        <v>22</v>
      </c>
      <c r="H38" s="2">
        <v>15</v>
      </c>
      <c r="I38" s="2">
        <f>AVERAGE(Table2[[#This Row],[2019-20]:[2021-22]])</f>
        <v>23.333333333333332</v>
      </c>
      <c r="J38" s="2">
        <f>Table2[[#This Row],[2021-22]]-Table2[[#This Row],[2020-21]]</f>
        <v>-7</v>
      </c>
      <c r="K38" s="3">
        <f>IF(Table2[[#This Row],[2020-21]] &lt;1," ",Table2[[#This Row],[Change - Last 2 years ]]/Table2[[#This Row],[2020-21]])</f>
        <v>-0.31818181818181818</v>
      </c>
    </row>
    <row r="39" spans="1:11" x14ac:dyDescent="0.35">
      <c r="A39" t="s">
        <v>30</v>
      </c>
      <c r="B39" s="1" t="s">
        <v>409</v>
      </c>
      <c r="C39" t="s">
        <v>410</v>
      </c>
      <c r="E39" t="s">
        <v>410</v>
      </c>
      <c r="F39" s="2">
        <v>21</v>
      </c>
      <c r="G39" s="2">
        <v>20</v>
      </c>
      <c r="H39" s="2">
        <v>21</v>
      </c>
      <c r="I39" s="2">
        <f>AVERAGE(Table2[[#This Row],[2019-20]:[2021-22]])</f>
        <v>20.666666666666668</v>
      </c>
      <c r="J39" s="2">
        <f>Table2[[#This Row],[2021-22]]-Table2[[#This Row],[2020-21]]</f>
        <v>1</v>
      </c>
      <c r="K39" s="3">
        <f>IF(Table2[[#This Row],[2020-21]] &lt;1," ",Table2[[#This Row],[Change - Last 2 years ]]/Table2[[#This Row],[2020-21]])</f>
        <v>0.05</v>
      </c>
    </row>
    <row r="40" spans="1:11" x14ac:dyDescent="0.35">
      <c r="A40" t="s">
        <v>453</v>
      </c>
      <c r="B40" s="1" t="s">
        <v>46</v>
      </c>
      <c r="C40" t="s">
        <v>47</v>
      </c>
      <c r="D40" t="s">
        <v>498</v>
      </c>
      <c r="E40" t="s">
        <v>511</v>
      </c>
      <c r="F40" s="2">
        <v>25</v>
      </c>
      <c r="G40" s="2">
        <v>27</v>
      </c>
      <c r="H40" s="2">
        <v>7</v>
      </c>
      <c r="I40" s="2">
        <f>AVERAGE(Table2[[#This Row],[2019-20]:[2021-22]])</f>
        <v>19.666666666666668</v>
      </c>
      <c r="J40" s="2">
        <f>Table2[[#This Row],[2021-22]]-Table2[[#This Row],[2020-21]]</f>
        <v>-20</v>
      </c>
      <c r="K40" s="3">
        <f>IF(Table2[[#This Row],[2020-21]] &lt;1," ",Table2[[#This Row],[Change - Last 2 years ]]/Table2[[#This Row],[2020-21]])</f>
        <v>-0.7407407407407407</v>
      </c>
    </row>
    <row r="41" spans="1:11" x14ac:dyDescent="0.35">
      <c r="A41" t="s">
        <v>453</v>
      </c>
      <c r="B41" s="1" t="s">
        <v>210</v>
      </c>
      <c r="C41" t="s">
        <v>211</v>
      </c>
      <c r="D41" t="s">
        <v>498</v>
      </c>
      <c r="E41" t="s">
        <v>512</v>
      </c>
      <c r="F41" s="2">
        <v>18</v>
      </c>
      <c r="G41" s="2">
        <v>19</v>
      </c>
      <c r="H41" s="2">
        <v>20</v>
      </c>
      <c r="I41" s="2">
        <f>AVERAGE(Table2[[#This Row],[2019-20]:[2021-22]])</f>
        <v>19</v>
      </c>
      <c r="J41" s="2">
        <f>Table2[[#This Row],[2021-22]]-Table2[[#This Row],[2020-21]]</f>
        <v>1</v>
      </c>
      <c r="K41" s="3">
        <f>IF(Table2[[#This Row],[2020-21]] &lt;1," ",Table2[[#This Row],[Change - Last 2 years ]]/Table2[[#This Row],[2020-21]])</f>
        <v>5.2631578947368418E-2</v>
      </c>
    </row>
    <row r="42" spans="1:11" x14ac:dyDescent="0.35">
      <c r="A42" t="s">
        <v>453</v>
      </c>
      <c r="B42" s="1" t="s">
        <v>97</v>
      </c>
      <c r="C42" t="s">
        <v>98</v>
      </c>
      <c r="D42" t="s">
        <v>498</v>
      </c>
      <c r="E42" t="s">
        <v>112</v>
      </c>
      <c r="F42" s="2">
        <v>16</v>
      </c>
      <c r="G42" s="2">
        <v>18</v>
      </c>
      <c r="H42" s="2">
        <v>15</v>
      </c>
      <c r="I42" s="2">
        <f>AVERAGE(Table2[[#This Row],[2019-20]:[2021-22]])</f>
        <v>16.333333333333332</v>
      </c>
      <c r="J42" s="2">
        <f>Table2[[#This Row],[2021-22]]-Table2[[#This Row],[2020-21]]</f>
        <v>-3</v>
      </c>
      <c r="K42" s="3">
        <f>IF(Table2[[#This Row],[2020-21]] &lt;1," ",Table2[[#This Row],[Change - Last 2 years ]]/Table2[[#This Row],[2020-21]])</f>
        <v>-0.16666666666666666</v>
      </c>
    </row>
    <row r="43" spans="1:11" x14ac:dyDescent="0.35">
      <c r="A43" t="s">
        <v>15</v>
      </c>
      <c r="B43" s="1" t="s">
        <v>127</v>
      </c>
      <c r="C43" t="s">
        <v>128</v>
      </c>
      <c r="D43" t="s">
        <v>498</v>
      </c>
      <c r="E43" t="s">
        <v>513</v>
      </c>
      <c r="F43" s="2">
        <v>12</v>
      </c>
      <c r="G43" s="2">
        <v>15</v>
      </c>
      <c r="H43" s="2">
        <v>20</v>
      </c>
      <c r="I43" s="2">
        <f>AVERAGE(Table2[[#This Row],[2019-20]:[2021-22]])</f>
        <v>15.666666666666666</v>
      </c>
      <c r="J43" s="2">
        <f>Table2[[#This Row],[2021-22]]-Table2[[#This Row],[2020-21]]</f>
        <v>5</v>
      </c>
      <c r="K43" s="3">
        <f>IF(Table2[[#This Row],[2020-21]] &lt;1," ",Table2[[#This Row],[Change - Last 2 years ]]/Table2[[#This Row],[2020-21]])</f>
        <v>0.33333333333333331</v>
      </c>
    </row>
    <row r="44" spans="1:11" x14ac:dyDescent="0.35">
      <c r="A44" t="s">
        <v>15</v>
      </c>
      <c r="B44" s="1" t="s">
        <v>255</v>
      </c>
      <c r="C44" t="s">
        <v>256</v>
      </c>
      <c r="D44" t="s">
        <v>498</v>
      </c>
      <c r="E44" t="s">
        <v>258</v>
      </c>
      <c r="F44" s="2">
        <v>10</v>
      </c>
      <c r="G44" s="2">
        <v>13</v>
      </c>
      <c r="H44" s="2">
        <v>21</v>
      </c>
      <c r="I44" s="2">
        <f>AVERAGE(Table2[[#This Row],[2019-20]:[2021-22]])</f>
        <v>14.666666666666666</v>
      </c>
      <c r="J44" s="2">
        <f>Table2[[#This Row],[2021-22]]-Table2[[#This Row],[2020-21]]</f>
        <v>8</v>
      </c>
      <c r="K44" s="3">
        <f>IF(Table2[[#This Row],[2020-21]] &lt;1," ",Table2[[#This Row],[Change - Last 2 years ]]/Table2[[#This Row],[2020-21]])</f>
        <v>0.61538461538461542</v>
      </c>
    </row>
    <row r="45" spans="1:11" x14ac:dyDescent="0.35">
      <c r="A45" t="s">
        <v>453</v>
      </c>
      <c r="B45" s="1" t="s">
        <v>210</v>
      </c>
      <c r="C45" t="s">
        <v>211</v>
      </c>
      <c r="D45" t="s">
        <v>498</v>
      </c>
      <c r="E45" t="s">
        <v>213</v>
      </c>
      <c r="F45" s="2">
        <v>11</v>
      </c>
      <c r="G45" s="2">
        <v>11</v>
      </c>
      <c r="H45" s="2">
        <v>19</v>
      </c>
      <c r="I45" s="2">
        <f>AVERAGE(Table2[[#This Row],[2019-20]:[2021-22]])</f>
        <v>13.666666666666666</v>
      </c>
      <c r="J45" s="2">
        <f>Table2[[#This Row],[2021-22]]-Table2[[#This Row],[2020-21]]</f>
        <v>8</v>
      </c>
      <c r="K45" s="3">
        <f>IF(Table2[[#This Row],[2020-21]] &lt;1," ",Table2[[#This Row],[Change - Last 2 years ]]/Table2[[#This Row],[2020-21]])</f>
        <v>0.72727272727272729</v>
      </c>
    </row>
    <row r="46" spans="1:11" x14ac:dyDescent="0.35">
      <c r="A46" t="s">
        <v>30</v>
      </c>
      <c r="B46" s="1" t="s">
        <v>337</v>
      </c>
      <c r="C46" t="s">
        <v>338</v>
      </c>
      <c r="E46" t="s">
        <v>338</v>
      </c>
      <c r="F46" s="2">
        <v>13</v>
      </c>
      <c r="G46" s="2">
        <v>15</v>
      </c>
      <c r="H46" s="2">
        <v>12</v>
      </c>
      <c r="I46" s="2">
        <f>AVERAGE(Table2[[#This Row],[2019-20]:[2021-22]])</f>
        <v>13.333333333333334</v>
      </c>
      <c r="J46" s="2">
        <f>Table2[[#This Row],[2021-22]]-Table2[[#This Row],[2020-21]]</f>
        <v>-3</v>
      </c>
      <c r="K46" s="3">
        <f>IF(Table2[[#This Row],[2020-21]] &lt;1," ",Table2[[#This Row],[Change - Last 2 years ]]/Table2[[#This Row],[2020-21]])</f>
        <v>-0.2</v>
      </c>
    </row>
    <row r="47" spans="1:11" x14ac:dyDescent="0.35">
      <c r="A47" t="s">
        <v>453</v>
      </c>
      <c r="B47" s="1" t="s">
        <v>445</v>
      </c>
      <c r="C47" t="s">
        <v>446</v>
      </c>
      <c r="E47" t="s">
        <v>448</v>
      </c>
      <c r="F47" s="2">
        <v>6</v>
      </c>
      <c r="G47" s="2">
        <v>9</v>
      </c>
      <c r="H47" s="2">
        <v>22</v>
      </c>
      <c r="I47" s="2">
        <f>AVERAGE(Table2[[#This Row],[2019-20]:[2021-22]])</f>
        <v>12.333333333333334</v>
      </c>
      <c r="J47" s="2">
        <f>Table2[[#This Row],[2021-22]]-Table2[[#This Row],[2020-21]]</f>
        <v>13</v>
      </c>
      <c r="K47" s="3">
        <f>IF(Table2[[#This Row],[2020-21]] &lt;1," ",Table2[[#This Row],[Change - Last 2 years ]]/Table2[[#This Row],[2020-21]])</f>
        <v>1.4444444444444444</v>
      </c>
    </row>
    <row r="48" spans="1:11" x14ac:dyDescent="0.35">
      <c r="A48" t="s">
        <v>453</v>
      </c>
      <c r="B48" s="1" t="s">
        <v>353</v>
      </c>
      <c r="C48" t="s">
        <v>354</v>
      </c>
      <c r="E48" t="s">
        <v>356</v>
      </c>
      <c r="F48" s="2">
        <v>9</v>
      </c>
      <c r="G48" s="2">
        <v>22</v>
      </c>
      <c r="H48" s="2">
        <v>6</v>
      </c>
      <c r="I48" s="2">
        <f>AVERAGE(Table2[[#This Row],[2019-20]:[2021-22]])</f>
        <v>12.333333333333334</v>
      </c>
      <c r="J48" s="2">
        <f>Table2[[#This Row],[2021-22]]-Table2[[#This Row],[2020-21]]</f>
        <v>-16</v>
      </c>
      <c r="K48" s="3">
        <f>IF(Table2[[#This Row],[2020-21]] &lt;1," ",Table2[[#This Row],[Change - Last 2 years ]]/Table2[[#This Row],[2020-21]])</f>
        <v>-0.72727272727272729</v>
      </c>
    </row>
    <row r="49" spans="1:11" x14ac:dyDescent="0.35">
      <c r="A49" t="s">
        <v>15</v>
      </c>
      <c r="B49" s="1" t="s">
        <v>89</v>
      </c>
      <c r="C49" t="s">
        <v>90</v>
      </c>
      <c r="D49" t="s">
        <v>498</v>
      </c>
      <c r="E49" t="s">
        <v>92</v>
      </c>
      <c r="F49" s="2">
        <v>10</v>
      </c>
      <c r="G49" s="2">
        <v>10</v>
      </c>
      <c r="H49" s="2">
        <v>16</v>
      </c>
      <c r="I49" s="2">
        <f>AVERAGE(Table2[[#This Row],[2019-20]:[2021-22]])</f>
        <v>12</v>
      </c>
      <c r="J49" s="2">
        <f>Table2[[#This Row],[2021-22]]-Table2[[#This Row],[2020-21]]</f>
        <v>6</v>
      </c>
      <c r="K49" s="3">
        <f>IF(Table2[[#This Row],[2020-21]] &lt;1," ",Table2[[#This Row],[Change - Last 2 years ]]/Table2[[#This Row],[2020-21]])</f>
        <v>0.6</v>
      </c>
    </row>
    <row r="50" spans="1:11" x14ac:dyDescent="0.35">
      <c r="A50" t="s">
        <v>15</v>
      </c>
      <c r="B50" s="1" t="s">
        <v>365</v>
      </c>
      <c r="C50" t="s">
        <v>366</v>
      </c>
      <c r="D50" t="s">
        <v>498</v>
      </c>
      <c r="E50" t="s">
        <v>370</v>
      </c>
      <c r="F50" s="2">
        <v>13</v>
      </c>
      <c r="G50" s="2">
        <v>10</v>
      </c>
      <c r="H50" s="2">
        <v>13</v>
      </c>
      <c r="I50" s="2">
        <f>AVERAGE(Table2[[#This Row],[2019-20]:[2021-22]])</f>
        <v>12</v>
      </c>
      <c r="J50" s="2">
        <f>Table2[[#This Row],[2021-22]]-Table2[[#This Row],[2020-21]]</f>
        <v>3</v>
      </c>
      <c r="K50" s="3">
        <f>IF(Table2[[#This Row],[2020-21]] &lt;1," ",Table2[[#This Row],[Change - Last 2 years ]]/Table2[[#This Row],[2020-21]])</f>
        <v>0.3</v>
      </c>
    </row>
    <row r="51" spans="1:11" x14ac:dyDescent="0.35">
      <c r="A51" t="s">
        <v>17</v>
      </c>
      <c r="B51" s="1" t="s">
        <v>57</v>
      </c>
      <c r="C51" t="s">
        <v>58</v>
      </c>
      <c r="D51" t="s">
        <v>498</v>
      </c>
      <c r="E51" t="s">
        <v>60</v>
      </c>
      <c r="F51" s="2">
        <v>10</v>
      </c>
      <c r="G51" s="2">
        <v>16</v>
      </c>
      <c r="H51" s="2">
        <v>10</v>
      </c>
      <c r="I51" s="2">
        <f>AVERAGE(Table2[[#This Row],[2019-20]:[2021-22]])</f>
        <v>12</v>
      </c>
      <c r="J51" s="2">
        <f>Table2[[#This Row],[2021-22]]-Table2[[#This Row],[2020-21]]</f>
        <v>-6</v>
      </c>
      <c r="K51" s="3">
        <f>IF(Table2[[#This Row],[2020-21]] &lt;1," ",Table2[[#This Row],[Change - Last 2 years ]]/Table2[[#This Row],[2020-21]])</f>
        <v>-0.375</v>
      </c>
    </row>
    <row r="52" spans="1:11" x14ac:dyDescent="0.35">
      <c r="A52" t="s">
        <v>15</v>
      </c>
      <c r="B52" s="1" t="s">
        <v>337</v>
      </c>
      <c r="C52" t="s">
        <v>338</v>
      </c>
      <c r="E52" t="s">
        <v>338</v>
      </c>
      <c r="F52" s="2">
        <v>13</v>
      </c>
      <c r="G52" s="2">
        <v>15</v>
      </c>
      <c r="H52" s="2">
        <v>7</v>
      </c>
      <c r="I52" s="2">
        <f>AVERAGE(Table2[[#This Row],[2019-20]:[2021-22]])</f>
        <v>11.666666666666666</v>
      </c>
      <c r="J52" s="2">
        <f>Table2[[#This Row],[2021-22]]-Table2[[#This Row],[2020-21]]</f>
        <v>-8</v>
      </c>
      <c r="K52" s="3">
        <f>IF(Table2[[#This Row],[2020-21]] &lt;1," ",Table2[[#This Row],[Change - Last 2 years ]]/Table2[[#This Row],[2020-21]])</f>
        <v>-0.53333333333333333</v>
      </c>
    </row>
    <row r="53" spans="1:11" x14ac:dyDescent="0.35">
      <c r="A53" t="s">
        <v>17</v>
      </c>
      <c r="B53" s="1" t="s">
        <v>304</v>
      </c>
      <c r="C53" t="s">
        <v>305</v>
      </c>
      <c r="D53" t="s">
        <v>498</v>
      </c>
      <c r="E53" t="s">
        <v>305</v>
      </c>
      <c r="F53" s="2">
        <v>24</v>
      </c>
      <c r="G53" s="2">
        <v>4</v>
      </c>
      <c r="H53" s="2">
        <v>5</v>
      </c>
      <c r="I53" s="2">
        <f>AVERAGE(Table2[[#This Row],[2019-20]:[2021-22]])</f>
        <v>11</v>
      </c>
      <c r="J53" s="2">
        <f>Table2[[#This Row],[2021-22]]-Table2[[#This Row],[2020-21]]</f>
        <v>1</v>
      </c>
      <c r="K53" s="3">
        <f>IF(Table2[[#This Row],[2020-21]] &lt;1," ",Table2[[#This Row],[Change - Last 2 years ]]/Table2[[#This Row],[2020-21]])</f>
        <v>0.25</v>
      </c>
    </row>
    <row r="54" spans="1:11" x14ac:dyDescent="0.35">
      <c r="A54" t="s">
        <v>195</v>
      </c>
      <c r="B54" s="1" t="s">
        <v>63</v>
      </c>
      <c r="C54" t="s">
        <v>64</v>
      </c>
      <c r="D54" t="s">
        <v>498</v>
      </c>
      <c r="E54" t="s">
        <v>457</v>
      </c>
      <c r="F54" s="2">
        <v>0</v>
      </c>
      <c r="G54" s="2">
        <v>0</v>
      </c>
      <c r="H54" s="2">
        <v>33</v>
      </c>
      <c r="I54" s="2">
        <f>AVERAGE(Table2[[#This Row],[2019-20]:[2021-22]])</f>
        <v>11</v>
      </c>
      <c r="J54" s="2">
        <f>Table2[[#This Row],[2021-22]]-Table2[[#This Row],[2020-21]]</f>
        <v>33</v>
      </c>
      <c r="K54" s="3" t="str">
        <f>IF(Table2[[#This Row],[2020-21]] &lt;1," ",Table2[[#This Row],[Change - Last 2 years ]]/Table2[[#This Row],[2020-21]])</f>
        <v xml:space="preserve"> </v>
      </c>
    </row>
    <row r="55" spans="1:11" x14ac:dyDescent="0.35">
      <c r="A55" t="s">
        <v>15</v>
      </c>
      <c r="B55" s="1" t="s">
        <v>57</v>
      </c>
      <c r="C55" t="s">
        <v>58</v>
      </c>
      <c r="D55" t="s">
        <v>498</v>
      </c>
      <c r="E55" t="s">
        <v>60</v>
      </c>
      <c r="F55" s="2">
        <v>16</v>
      </c>
      <c r="G55" s="2">
        <v>9</v>
      </c>
      <c r="H55" s="2">
        <v>7</v>
      </c>
      <c r="I55" s="2">
        <f>AVERAGE(Table2[[#This Row],[2019-20]:[2021-22]])</f>
        <v>10.666666666666666</v>
      </c>
      <c r="J55" s="2">
        <f>Table2[[#This Row],[2021-22]]-Table2[[#This Row],[2020-21]]</f>
        <v>-2</v>
      </c>
      <c r="K55" s="3">
        <f>IF(Table2[[#This Row],[2020-21]] &lt;1," ",Table2[[#This Row],[Change - Last 2 years ]]/Table2[[#This Row],[2020-21]])</f>
        <v>-0.22222222222222221</v>
      </c>
    </row>
    <row r="56" spans="1:11" x14ac:dyDescent="0.35">
      <c r="A56" t="s">
        <v>30</v>
      </c>
      <c r="B56" s="1" t="s">
        <v>72</v>
      </c>
      <c r="C56" t="s">
        <v>73</v>
      </c>
      <c r="D56" t="s">
        <v>498</v>
      </c>
      <c r="E56" t="s">
        <v>514</v>
      </c>
      <c r="F56" s="2">
        <v>6</v>
      </c>
      <c r="G56" s="2">
        <v>8</v>
      </c>
      <c r="H56" s="2">
        <v>13</v>
      </c>
      <c r="I56" s="2">
        <f>AVERAGE(Table2[[#This Row],[2019-20]:[2021-22]])</f>
        <v>9</v>
      </c>
      <c r="J56" s="2">
        <f>Table2[[#This Row],[2021-22]]-Table2[[#This Row],[2020-21]]</f>
        <v>5</v>
      </c>
      <c r="K56" s="3">
        <f>IF(Table2[[#This Row],[2020-21]] &lt;1," ",Table2[[#This Row],[Change - Last 2 years ]]/Table2[[#This Row],[2020-21]])</f>
        <v>0.625</v>
      </c>
    </row>
    <row r="57" spans="1:11" x14ac:dyDescent="0.35">
      <c r="A57" t="s">
        <v>15</v>
      </c>
      <c r="B57" s="1" t="s">
        <v>46</v>
      </c>
      <c r="C57" t="s">
        <v>47</v>
      </c>
      <c r="D57" t="s">
        <v>498</v>
      </c>
      <c r="E57" t="s">
        <v>49</v>
      </c>
      <c r="F57" s="2">
        <v>7</v>
      </c>
      <c r="G57" s="2">
        <v>12</v>
      </c>
      <c r="H57" s="2">
        <v>8</v>
      </c>
      <c r="I57" s="2">
        <f>AVERAGE(Table2[[#This Row],[2019-20]:[2021-22]])</f>
        <v>9</v>
      </c>
      <c r="J57" s="2">
        <f>Table2[[#This Row],[2021-22]]-Table2[[#This Row],[2020-21]]</f>
        <v>-4</v>
      </c>
      <c r="K57" s="3">
        <f>IF(Table2[[#This Row],[2020-21]] &lt;1," ",Table2[[#This Row],[Change - Last 2 years ]]/Table2[[#This Row],[2020-21]])</f>
        <v>-0.33333333333333331</v>
      </c>
    </row>
    <row r="58" spans="1:11" x14ac:dyDescent="0.35">
      <c r="A58" t="s">
        <v>15</v>
      </c>
      <c r="B58" s="1" t="s">
        <v>156</v>
      </c>
      <c r="C58" t="s">
        <v>157</v>
      </c>
      <c r="D58" t="s">
        <v>498</v>
      </c>
      <c r="E58" t="s">
        <v>515</v>
      </c>
      <c r="F58" s="2">
        <v>6</v>
      </c>
      <c r="G58" s="2">
        <v>8</v>
      </c>
      <c r="H58" s="2">
        <v>10</v>
      </c>
      <c r="I58" s="2">
        <f>AVERAGE(Table2[[#This Row],[2019-20]:[2021-22]])</f>
        <v>8</v>
      </c>
      <c r="J58" s="2">
        <f>Table2[[#This Row],[2021-22]]-Table2[[#This Row],[2020-21]]</f>
        <v>2</v>
      </c>
      <c r="K58" s="3">
        <f>IF(Table2[[#This Row],[2020-21]] &lt;1," ",Table2[[#This Row],[Change - Last 2 years ]]/Table2[[#This Row],[2020-21]])</f>
        <v>0.25</v>
      </c>
    </row>
    <row r="59" spans="1:11" x14ac:dyDescent="0.35">
      <c r="A59" t="s">
        <v>453</v>
      </c>
      <c r="B59" s="1" t="s">
        <v>97</v>
      </c>
      <c r="C59" t="s">
        <v>98</v>
      </c>
      <c r="D59" t="s">
        <v>498</v>
      </c>
      <c r="E59" t="s">
        <v>114</v>
      </c>
      <c r="F59" s="2">
        <v>4</v>
      </c>
      <c r="G59" s="2">
        <v>12</v>
      </c>
      <c r="H59" s="2">
        <v>8</v>
      </c>
      <c r="I59" s="2">
        <f>AVERAGE(Table2[[#This Row],[2019-20]:[2021-22]])</f>
        <v>8</v>
      </c>
      <c r="J59" s="2">
        <f>Table2[[#This Row],[2021-22]]-Table2[[#This Row],[2020-21]]</f>
        <v>-4</v>
      </c>
      <c r="K59" s="3">
        <f>IF(Table2[[#This Row],[2020-21]] &lt;1," ",Table2[[#This Row],[Change - Last 2 years ]]/Table2[[#This Row],[2020-21]])</f>
        <v>-0.33333333333333331</v>
      </c>
    </row>
    <row r="60" spans="1:11" x14ac:dyDescent="0.35">
      <c r="A60" t="s">
        <v>453</v>
      </c>
      <c r="B60" s="1" t="s">
        <v>127</v>
      </c>
      <c r="C60" t="s">
        <v>128</v>
      </c>
      <c r="D60" t="s">
        <v>498</v>
      </c>
      <c r="E60" t="s">
        <v>513</v>
      </c>
      <c r="F60" s="2">
        <v>8</v>
      </c>
      <c r="G60" s="2">
        <v>10</v>
      </c>
      <c r="H60" s="2">
        <v>6</v>
      </c>
      <c r="I60" s="2">
        <f>AVERAGE(Table2[[#This Row],[2019-20]:[2021-22]])</f>
        <v>8</v>
      </c>
      <c r="J60" s="2">
        <f>Table2[[#This Row],[2021-22]]-Table2[[#This Row],[2020-21]]</f>
        <v>-4</v>
      </c>
      <c r="K60" s="3">
        <f>IF(Table2[[#This Row],[2020-21]] &lt;1," ",Table2[[#This Row],[Change - Last 2 years ]]/Table2[[#This Row],[2020-21]])</f>
        <v>-0.4</v>
      </c>
    </row>
    <row r="61" spans="1:11" x14ac:dyDescent="0.35">
      <c r="A61" t="s">
        <v>30</v>
      </c>
      <c r="B61" s="1" t="s">
        <v>67</v>
      </c>
      <c r="C61" t="s">
        <v>68</v>
      </c>
      <c r="D61" t="s">
        <v>498</v>
      </c>
      <c r="E61" t="s">
        <v>68</v>
      </c>
      <c r="F61" s="2">
        <v>7</v>
      </c>
      <c r="G61" s="2">
        <v>12</v>
      </c>
      <c r="H61" s="2">
        <v>4</v>
      </c>
      <c r="I61" s="2">
        <f>AVERAGE(Table2[[#This Row],[2019-20]:[2021-22]])</f>
        <v>7.666666666666667</v>
      </c>
      <c r="J61" s="2">
        <f>Table2[[#This Row],[2021-22]]-Table2[[#This Row],[2020-21]]</f>
        <v>-8</v>
      </c>
      <c r="K61" s="3">
        <f>IF(Table2[[#This Row],[2020-21]] &lt;1," ",Table2[[#This Row],[Change - Last 2 years ]]/Table2[[#This Row],[2020-21]])</f>
        <v>-0.66666666666666663</v>
      </c>
    </row>
    <row r="62" spans="1:11" x14ac:dyDescent="0.35">
      <c r="A62" t="s">
        <v>15</v>
      </c>
      <c r="B62" s="1" t="s">
        <v>156</v>
      </c>
      <c r="C62" t="s">
        <v>157</v>
      </c>
      <c r="D62" t="s">
        <v>498</v>
      </c>
      <c r="E62" t="s">
        <v>516</v>
      </c>
      <c r="F62" s="2">
        <v>6</v>
      </c>
      <c r="G62" s="2">
        <v>7</v>
      </c>
      <c r="H62" s="2">
        <v>10</v>
      </c>
      <c r="I62" s="2">
        <f>AVERAGE(Table2[[#This Row],[2019-20]:[2021-22]])</f>
        <v>7.666666666666667</v>
      </c>
      <c r="J62" s="2">
        <f>Table2[[#This Row],[2021-22]]-Table2[[#This Row],[2020-21]]</f>
        <v>3</v>
      </c>
      <c r="K62" s="3">
        <f>IF(Table2[[#This Row],[2020-21]] &lt;1," ",Table2[[#This Row],[Change - Last 2 years ]]/Table2[[#This Row],[2020-21]])</f>
        <v>0.42857142857142855</v>
      </c>
    </row>
    <row r="63" spans="1:11" x14ac:dyDescent="0.35">
      <c r="A63" t="s">
        <v>17</v>
      </c>
      <c r="B63" s="1" t="s">
        <v>72</v>
      </c>
      <c r="C63" t="s">
        <v>73</v>
      </c>
      <c r="D63" t="s">
        <v>498</v>
      </c>
      <c r="E63" t="s">
        <v>77</v>
      </c>
      <c r="F63" s="2">
        <v>13</v>
      </c>
      <c r="G63" s="2">
        <v>5</v>
      </c>
      <c r="H63" s="2">
        <v>5</v>
      </c>
      <c r="I63" s="2">
        <f>AVERAGE(Table2[[#This Row],[2019-20]:[2021-22]])</f>
        <v>7.666666666666667</v>
      </c>
      <c r="J63" s="2">
        <f>Table2[[#This Row],[2021-22]]-Table2[[#This Row],[2020-21]]</f>
        <v>0</v>
      </c>
      <c r="K63" s="3">
        <f>IF(Table2[[#This Row],[2020-21]] &lt;1," ",Table2[[#This Row],[Change - Last 2 years ]]/Table2[[#This Row],[2020-21]])</f>
        <v>0</v>
      </c>
    </row>
    <row r="64" spans="1:11" x14ac:dyDescent="0.35">
      <c r="A64" t="s">
        <v>17</v>
      </c>
      <c r="B64" s="1" t="s">
        <v>285</v>
      </c>
      <c r="C64" t="s">
        <v>286</v>
      </c>
      <c r="D64" t="s">
        <v>498</v>
      </c>
      <c r="E64" t="s">
        <v>290</v>
      </c>
      <c r="F64" s="2">
        <v>7</v>
      </c>
      <c r="G64" s="2">
        <v>6</v>
      </c>
      <c r="H64" s="2">
        <v>10</v>
      </c>
      <c r="I64" s="2">
        <f>AVERAGE(Table2[[#This Row],[2019-20]:[2021-22]])</f>
        <v>7.666666666666667</v>
      </c>
      <c r="J64" s="2">
        <f>Table2[[#This Row],[2021-22]]-Table2[[#This Row],[2020-21]]</f>
        <v>4</v>
      </c>
      <c r="K64" s="3">
        <f>IF(Table2[[#This Row],[2020-21]] &lt;1," ",Table2[[#This Row],[Change - Last 2 years ]]/Table2[[#This Row],[2020-21]])</f>
        <v>0.66666666666666663</v>
      </c>
    </row>
    <row r="65" spans="1:11" x14ac:dyDescent="0.35">
      <c r="A65" t="s">
        <v>453</v>
      </c>
      <c r="B65" s="1" t="s">
        <v>97</v>
      </c>
      <c r="C65" t="s">
        <v>98</v>
      </c>
      <c r="D65" t="s">
        <v>498</v>
      </c>
      <c r="E65" t="s">
        <v>517</v>
      </c>
      <c r="F65" s="2">
        <v>1</v>
      </c>
      <c r="G65" s="2">
        <v>18</v>
      </c>
      <c r="H65" s="2">
        <v>4</v>
      </c>
      <c r="I65" s="2">
        <f>AVERAGE(Table2[[#This Row],[2019-20]:[2021-22]])</f>
        <v>7.666666666666667</v>
      </c>
      <c r="J65" s="2">
        <f>Table2[[#This Row],[2021-22]]-Table2[[#This Row],[2020-21]]</f>
        <v>-14</v>
      </c>
      <c r="K65" s="3">
        <f>IF(Table2[[#This Row],[2020-21]] &lt;1," ",Table2[[#This Row],[Change - Last 2 years ]]/Table2[[#This Row],[2020-21]])</f>
        <v>-0.77777777777777779</v>
      </c>
    </row>
    <row r="66" spans="1:11" x14ac:dyDescent="0.35">
      <c r="A66" t="s">
        <v>453</v>
      </c>
      <c r="B66" s="1" t="s">
        <v>261</v>
      </c>
      <c r="C66" t="s">
        <v>262</v>
      </c>
      <c r="E66" t="s">
        <v>518</v>
      </c>
      <c r="F66" s="2">
        <v>6</v>
      </c>
      <c r="G66" s="2">
        <v>8</v>
      </c>
      <c r="H66" s="2">
        <v>9</v>
      </c>
      <c r="I66" s="2">
        <f>AVERAGE(Table2[[#This Row],[2019-20]:[2021-22]])</f>
        <v>7.666666666666667</v>
      </c>
      <c r="J66" s="2">
        <f>Table2[[#This Row],[2021-22]]-Table2[[#This Row],[2020-21]]</f>
        <v>1</v>
      </c>
      <c r="K66" s="3">
        <f>IF(Table2[[#This Row],[2020-21]] &lt;1," ",Table2[[#This Row],[Change - Last 2 years ]]/Table2[[#This Row],[2020-21]])</f>
        <v>0.125</v>
      </c>
    </row>
    <row r="67" spans="1:11" x14ac:dyDescent="0.35">
      <c r="A67" t="s">
        <v>17</v>
      </c>
      <c r="B67" s="1" t="s">
        <v>46</v>
      </c>
      <c r="C67" t="s">
        <v>47</v>
      </c>
      <c r="D67" t="s">
        <v>498</v>
      </c>
      <c r="E67" t="s">
        <v>49</v>
      </c>
      <c r="F67" s="2">
        <v>8</v>
      </c>
      <c r="G67" s="2">
        <v>8</v>
      </c>
      <c r="H67" s="2">
        <v>6</v>
      </c>
      <c r="I67" s="2">
        <f>AVERAGE(Table2[[#This Row],[2019-20]:[2021-22]])</f>
        <v>7.333333333333333</v>
      </c>
      <c r="J67" s="2">
        <f>Table2[[#This Row],[2021-22]]-Table2[[#This Row],[2020-21]]</f>
        <v>-2</v>
      </c>
      <c r="K67" s="3">
        <f>IF(Table2[[#This Row],[2020-21]] &lt;1," ",Table2[[#This Row],[Change - Last 2 years ]]/Table2[[#This Row],[2020-21]])</f>
        <v>-0.25</v>
      </c>
    </row>
    <row r="68" spans="1:11" x14ac:dyDescent="0.35">
      <c r="A68" t="s">
        <v>17</v>
      </c>
      <c r="B68" s="1" t="s">
        <v>281</v>
      </c>
      <c r="C68" t="s">
        <v>282</v>
      </c>
      <c r="D68" t="s">
        <v>498</v>
      </c>
      <c r="E68" t="s">
        <v>284</v>
      </c>
      <c r="F68" s="2">
        <v>5</v>
      </c>
      <c r="G68" s="2">
        <v>9</v>
      </c>
      <c r="H68" s="2">
        <v>8</v>
      </c>
      <c r="I68" s="2">
        <f>AVERAGE(Table2[[#This Row],[2019-20]:[2021-22]])</f>
        <v>7.333333333333333</v>
      </c>
      <c r="J68" s="2">
        <f>Table2[[#This Row],[2021-22]]-Table2[[#This Row],[2020-21]]</f>
        <v>-1</v>
      </c>
      <c r="K68" s="3">
        <f>IF(Table2[[#This Row],[2020-21]] &lt;1," ",Table2[[#This Row],[Change - Last 2 years ]]/Table2[[#This Row],[2020-21]])</f>
        <v>-0.1111111111111111</v>
      </c>
    </row>
    <row r="69" spans="1:11" x14ac:dyDescent="0.35">
      <c r="A69" t="s">
        <v>453</v>
      </c>
      <c r="B69" s="1" t="s">
        <v>19</v>
      </c>
      <c r="C69" t="s">
        <v>20</v>
      </c>
      <c r="D69" t="s">
        <v>498</v>
      </c>
      <c r="E69" t="s">
        <v>519</v>
      </c>
      <c r="F69" s="2">
        <v>7</v>
      </c>
      <c r="G69" s="2">
        <v>11</v>
      </c>
      <c r="H69" s="2">
        <v>4</v>
      </c>
      <c r="I69" s="2">
        <f>AVERAGE(Table2[[#This Row],[2019-20]:[2021-22]])</f>
        <v>7.333333333333333</v>
      </c>
      <c r="J69" s="2">
        <f>Table2[[#This Row],[2021-22]]-Table2[[#This Row],[2020-21]]</f>
        <v>-7</v>
      </c>
      <c r="K69" s="3">
        <f>IF(Table2[[#This Row],[2020-21]] &lt;1," ",Table2[[#This Row],[Change - Last 2 years ]]/Table2[[#This Row],[2020-21]])</f>
        <v>-0.63636363636363635</v>
      </c>
    </row>
    <row r="70" spans="1:11" x14ac:dyDescent="0.35">
      <c r="A70" t="s">
        <v>15</v>
      </c>
      <c r="B70" s="1" t="s">
        <v>210</v>
      </c>
      <c r="C70" t="s">
        <v>211</v>
      </c>
      <c r="D70" t="s">
        <v>498</v>
      </c>
      <c r="E70" t="s">
        <v>213</v>
      </c>
      <c r="F70" s="2">
        <v>8</v>
      </c>
      <c r="G70" s="2">
        <v>4</v>
      </c>
      <c r="H70" s="2">
        <v>9</v>
      </c>
      <c r="I70" s="2">
        <f>AVERAGE(Table2[[#This Row],[2019-20]:[2021-22]])</f>
        <v>7</v>
      </c>
      <c r="J70" s="2">
        <f>Table2[[#This Row],[2021-22]]-Table2[[#This Row],[2020-21]]</f>
        <v>5</v>
      </c>
      <c r="K70" s="3">
        <f>IF(Table2[[#This Row],[2020-21]] &lt;1," ",Table2[[#This Row],[Change - Last 2 years ]]/Table2[[#This Row],[2020-21]])</f>
        <v>1.25</v>
      </c>
    </row>
    <row r="71" spans="1:11" x14ac:dyDescent="0.35">
      <c r="A71" t="s">
        <v>15</v>
      </c>
      <c r="B71" s="1" t="s">
        <v>276</v>
      </c>
      <c r="C71" t="s">
        <v>277</v>
      </c>
      <c r="D71" t="s">
        <v>498</v>
      </c>
      <c r="E71" t="s">
        <v>277</v>
      </c>
      <c r="F71" s="2">
        <v>7</v>
      </c>
      <c r="G71" s="2">
        <v>6</v>
      </c>
      <c r="H71" s="2">
        <v>8</v>
      </c>
      <c r="I71" s="2">
        <f>AVERAGE(Table2[[#This Row],[2019-20]:[2021-22]])</f>
        <v>7</v>
      </c>
      <c r="J71" s="2">
        <f>Table2[[#This Row],[2021-22]]-Table2[[#This Row],[2020-21]]</f>
        <v>2</v>
      </c>
      <c r="K71" s="3">
        <f>IF(Table2[[#This Row],[2020-21]] &lt;1," ",Table2[[#This Row],[Change - Last 2 years ]]/Table2[[#This Row],[2020-21]])</f>
        <v>0.33333333333333331</v>
      </c>
    </row>
    <row r="72" spans="1:11" x14ac:dyDescent="0.35">
      <c r="A72" t="s">
        <v>17</v>
      </c>
      <c r="B72" s="1" t="s">
        <v>156</v>
      </c>
      <c r="C72" t="s">
        <v>157</v>
      </c>
      <c r="D72" t="s">
        <v>498</v>
      </c>
      <c r="E72" t="s">
        <v>520</v>
      </c>
      <c r="F72" s="2">
        <v>3</v>
      </c>
      <c r="G72" s="2">
        <v>7</v>
      </c>
      <c r="H72" s="2">
        <v>11</v>
      </c>
      <c r="I72" s="2">
        <f>AVERAGE(Table2[[#This Row],[2019-20]:[2021-22]])</f>
        <v>7</v>
      </c>
      <c r="J72" s="2">
        <f>Table2[[#This Row],[2021-22]]-Table2[[#This Row],[2020-21]]</f>
        <v>4</v>
      </c>
      <c r="K72" s="3">
        <f>IF(Table2[[#This Row],[2020-21]] &lt;1," ",Table2[[#This Row],[Change - Last 2 years ]]/Table2[[#This Row],[2020-21]])</f>
        <v>0.5714285714285714</v>
      </c>
    </row>
    <row r="73" spans="1:11" x14ac:dyDescent="0.35">
      <c r="A73" t="s">
        <v>30</v>
      </c>
      <c r="B73" s="1" t="s">
        <v>395</v>
      </c>
      <c r="C73" t="s">
        <v>396</v>
      </c>
      <c r="E73" t="s">
        <v>396</v>
      </c>
      <c r="F73" s="2">
        <v>5</v>
      </c>
      <c r="G73" s="2">
        <v>8</v>
      </c>
      <c r="H73" s="2">
        <v>7</v>
      </c>
      <c r="I73" s="2">
        <f>AVERAGE(Table2[[#This Row],[2019-20]:[2021-22]])</f>
        <v>6.666666666666667</v>
      </c>
      <c r="J73" s="2">
        <f>Table2[[#This Row],[2021-22]]-Table2[[#This Row],[2020-21]]</f>
        <v>-1</v>
      </c>
      <c r="K73" s="3">
        <f>IF(Table2[[#This Row],[2020-21]] &lt;1," ",Table2[[#This Row],[Change - Last 2 years ]]/Table2[[#This Row],[2020-21]])</f>
        <v>-0.125</v>
      </c>
    </row>
    <row r="74" spans="1:11" x14ac:dyDescent="0.35">
      <c r="A74" t="s">
        <v>15</v>
      </c>
      <c r="B74" s="1" t="s">
        <v>156</v>
      </c>
      <c r="C74" t="s">
        <v>157</v>
      </c>
      <c r="D74" t="s">
        <v>498</v>
      </c>
      <c r="E74" t="s">
        <v>520</v>
      </c>
      <c r="F74" s="2">
        <v>5</v>
      </c>
      <c r="G74" s="2">
        <v>5</v>
      </c>
      <c r="H74" s="2">
        <v>10</v>
      </c>
      <c r="I74" s="2">
        <f>AVERAGE(Table2[[#This Row],[2019-20]:[2021-22]])</f>
        <v>6.666666666666667</v>
      </c>
      <c r="J74" s="2">
        <f>Table2[[#This Row],[2021-22]]-Table2[[#This Row],[2020-21]]</f>
        <v>5</v>
      </c>
      <c r="K74" s="3">
        <f>IF(Table2[[#This Row],[2020-21]] &lt;1," ",Table2[[#This Row],[Change - Last 2 years ]]/Table2[[#This Row],[2020-21]])</f>
        <v>1</v>
      </c>
    </row>
    <row r="75" spans="1:11" x14ac:dyDescent="0.35">
      <c r="A75" t="s">
        <v>15</v>
      </c>
      <c r="B75" s="1" t="s">
        <v>19</v>
      </c>
      <c r="C75" t="s">
        <v>20</v>
      </c>
      <c r="D75" t="s">
        <v>498</v>
      </c>
      <c r="E75" t="s">
        <v>519</v>
      </c>
      <c r="F75" s="2">
        <v>6</v>
      </c>
      <c r="G75" s="2">
        <v>7</v>
      </c>
      <c r="H75" s="2">
        <v>7</v>
      </c>
      <c r="I75" s="2">
        <f>AVERAGE(Table2[[#This Row],[2019-20]:[2021-22]])</f>
        <v>6.666666666666667</v>
      </c>
      <c r="J75" s="2">
        <f>Table2[[#This Row],[2021-22]]-Table2[[#This Row],[2020-21]]</f>
        <v>0</v>
      </c>
      <c r="K75" s="3">
        <f>IF(Table2[[#This Row],[2020-21]] &lt;1," ",Table2[[#This Row],[Change - Last 2 years ]]/Table2[[#This Row],[2020-21]])</f>
        <v>0</v>
      </c>
    </row>
    <row r="76" spans="1:11" x14ac:dyDescent="0.35">
      <c r="A76" t="s">
        <v>17</v>
      </c>
      <c r="B76" s="1" t="s">
        <v>156</v>
      </c>
      <c r="C76" t="s">
        <v>157</v>
      </c>
      <c r="D76" t="s">
        <v>498</v>
      </c>
      <c r="E76" t="s">
        <v>515</v>
      </c>
      <c r="F76" s="2">
        <v>6</v>
      </c>
      <c r="G76" s="2">
        <v>7</v>
      </c>
      <c r="H76" s="2">
        <v>7</v>
      </c>
      <c r="I76" s="2">
        <f>AVERAGE(Table2[[#This Row],[2019-20]:[2021-22]])</f>
        <v>6.666666666666667</v>
      </c>
      <c r="J76" s="2">
        <f>Table2[[#This Row],[2021-22]]-Table2[[#This Row],[2020-21]]</f>
        <v>0</v>
      </c>
      <c r="K76" s="3">
        <f>IF(Table2[[#This Row],[2020-21]] &lt;1," ",Table2[[#This Row],[Change - Last 2 years ]]/Table2[[#This Row],[2020-21]])</f>
        <v>0</v>
      </c>
    </row>
    <row r="77" spans="1:11" x14ac:dyDescent="0.35">
      <c r="A77" t="s">
        <v>17</v>
      </c>
      <c r="B77" s="1" t="s">
        <v>261</v>
      </c>
      <c r="C77" t="s">
        <v>262</v>
      </c>
      <c r="E77" t="s">
        <v>518</v>
      </c>
      <c r="F77" s="2">
        <v>5</v>
      </c>
      <c r="G77" s="2">
        <v>7</v>
      </c>
      <c r="H77" s="2">
        <v>8</v>
      </c>
      <c r="I77" s="2">
        <f>AVERAGE(Table2[[#This Row],[2019-20]:[2021-22]])</f>
        <v>6.666666666666667</v>
      </c>
      <c r="J77" s="2">
        <f>Table2[[#This Row],[2021-22]]-Table2[[#This Row],[2020-21]]</f>
        <v>1</v>
      </c>
      <c r="K77" s="3">
        <f>IF(Table2[[#This Row],[2020-21]] &lt;1," ",Table2[[#This Row],[Change - Last 2 years ]]/Table2[[#This Row],[2020-21]])</f>
        <v>0.14285714285714285</v>
      </c>
    </row>
    <row r="78" spans="1:11" x14ac:dyDescent="0.35">
      <c r="A78" t="s">
        <v>453</v>
      </c>
      <c r="B78" s="1" t="s">
        <v>198</v>
      </c>
      <c r="C78" t="s">
        <v>199</v>
      </c>
      <c r="D78" t="s">
        <v>498</v>
      </c>
      <c r="E78" t="s">
        <v>521</v>
      </c>
      <c r="F78" s="2">
        <v>5</v>
      </c>
      <c r="G78" s="2">
        <v>11</v>
      </c>
      <c r="H78" s="2">
        <v>4</v>
      </c>
      <c r="I78" s="2">
        <f>AVERAGE(Table2[[#This Row],[2019-20]:[2021-22]])</f>
        <v>6.666666666666667</v>
      </c>
      <c r="J78" s="2">
        <f>Table2[[#This Row],[2021-22]]-Table2[[#This Row],[2020-21]]</f>
        <v>-7</v>
      </c>
      <c r="K78" s="3">
        <f>IF(Table2[[#This Row],[2020-21]] &lt;1," ",Table2[[#This Row],[Change - Last 2 years ]]/Table2[[#This Row],[2020-21]])</f>
        <v>-0.63636363636363635</v>
      </c>
    </row>
    <row r="79" spans="1:11" x14ac:dyDescent="0.35">
      <c r="A79" t="s">
        <v>15</v>
      </c>
      <c r="B79" s="1" t="s">
        <v>97</v>
      </c>
      <c r="C79" t="s">
        <v>98</v>
      </c>
      <c r="D79" t="s">
        <v>498</v>
      </c>
      <c r="E79" t="s">
        <v>104</v>
      </c>
      <c r="F79" s="2">
        <v>6</v>
      </c>
      <c r="G79" s="2">
        <v>9</v>
      </c>
      <c r="H79" s="2">
        <v>4</v>
      </c>
      <c r="I79" s="2">
        <f>AVERAGE(Table2[[#This Row],[2019-20]:[2021-22]])</f>
        <v>6.333333333333333</v>
      </c>
      <c r="J79" s="2">
        <f>Table2[[#This Row],[2021-22]]-Table2[[#This Row],[2020-21]]</f>
        <v>-5</v>
      </c>
      <c r="K79" s="3">
        <f>IF(Table2[[#This Row],[2020-21]] &lt;1," ",Table2[[#This Row],[Change - Last 2 years ]]/Table2[[#This Row],[2020-21]])</f>
        <v>-0.55555555555555558</v>
      </c>
    </row>
    <row r="80" spans="1:11" x14ac:dyDescent="0.35">
      <c r="A80" t="s">
        <v>15</v>
      </c>
      <c r="B80" s="1" t="s">
        <v>342</v>
      </c>
      <c r="C80" t="s">
        <v>343</v>
      </c>
      <c r="E80" t="s">
        <v>347</v>
      </c>
      <c r="F80" s="2">
        <v>5</v>
      </c>
      <c r="G80" s="2">
        <v>6</v>
      </c>
      <c r="H80" s="2">
        <v>8</v>
      </c>
      <c r="I80" s="2">
        <f>AVERAGE(Table2[[#This Row],[2019-20]:[2021-22]])</f>
        <v>6.333333333333333</v>
      </c>
      <c r="J80" s="2">
        <f>Table2[[#This Row],[2021-22]]-Table2[[#This Row],[2020-21]]</f>
        <v>2</v>
      </c>
      <c r="K80" s="3">
        <f>IF(Table2[[#This Row],[2020-21]] &lt;1," ",Table2[[#This Row],[Change - Last 2 years ]]/Table2[[#This Row],[2020-21]])</f>
        <v>0.33333333333333331</v>
      </c>
    </row>
    <row r="81" spans="1:11" x14ac:dyDescent="0.35">
      <c r="A81" t="s">
        <v>17</v>
      </c>
      <c r="B81" s="1" t="s">
        <v>19</v>
      </c>
      <c r="C81" t="s">
        <v>20</v>
      </c>
      <c r="D81" t="s">
        <v>498</v>
      </c>
      <c r="E81" t="s">
        <v>519</v>
      </c>
      <c r="F81" s="2">
        <v>6</v>
      </c>
      <c r="G81" s="2">
        <v>9</v>
      </c>
      <c r="H81" s="2">
        <v>4</v>
      </c>
      <c r="I81" s="2">
        <f>AVERAGE(Table2[[#This Row],[2019-20]:[2021-22]])</f>
        <v>6.333333333333333</v>
      </c>
      <c r="J81" s="2">
        <f>Table2[[#This Row],[2021-22]]-Table2[[#This Row],[2020-21]]</f>
        <v>-5</v>
      </c>
      <c r="K81" s="3">
        <f>IF(Table2[[#This Row],[2020-21]] &lt;1," ",Table2[[#This Row],[Change - Last 2 years ]]/Table2[[#This Row],[2020-21]])</f>
        <v>-0.55555555555555558</v>
      </c>
    </row>
    <row r="82" spans="1:11" x14ac:dyDescent="0.35">
      <c r="A82" t="s">
        <v>17</v>
      </c>
      <c r="B82" s="1" t="s">
        <v>156</v>
      </c>
      <c r="C82" t="s">
        <v>157</v>
      </c>
      <c r="D82" t="s">
        <v>498</v>
      </c>
      <c r="E82" t="s">
        <v>516</v>
      </c>
      <c r="F82" s="2">
        <v>7</v>
      </c>
      <c r="G82" s="2">
        <v>3</v>
      </c>
      <c r="H82" s="2">
        <v>8</v>
      </c>
      <c r="I82" s="2">
        <f>AVERAGE(Table2[[#This Row],[2019-20]:[2021-22]])</f>
        <v>6</v>
      </c>
      <c r="J82" s="2">
        <f>Table2[[#This Row],[2021-22]]-Table2[[#This Row],[2020-21]]</f>
        <v>5</v>
      </c>
      <c r="K82" s="3">
        <f>IF(Table2[[#This Row],[2020-21]] &lt;1," ",Table2[[#This Row],[Change - Last 2 years ]]/Table2[[#This Row],[2020-21]])</f>
        <v>1.6666666666666667</v>
      </c>
    </row>
    <row r="83" spans="1:11" x14ac:dyDescent="0.35">
      <c r="A83" t="s">
        <v>17</v>
      </c>
      <c r="B83" s="1" t="s">
        <v>255</v>
      </c>
      <c r="C83" t="s">
        <v>256</v>
      </c>
      <c r="D83" t="s">
        <v>498</v>
      </c>
      <c r="E83" t="s">
        <v>258</v>
      </c>
      <c r="F83" s="2">
        <v>6</v>
      </c>
      <c r="G83" s="2">
        <v>5</v>
      </c>
      <c r="H83" s="2">
        <v>7</v>
      </c>
      <c r="I83" s="2">
        <f>AVERAGE(Table2[[#This Row],[2019-20]:[2021-22]])</f>
        <v>6</v>
      </c>
      <c r="J83" s="2">
        <f>Table2[[#This Row],[2021-22]]-Table2[[#This Row],[2020-21]]</f>
        <v>2</v>
      </c>
      <c r="K83" s="3">
        <f>IF(Table2[[#This Row],[2020-21]] &lt;1," ",Table2[[#This Row],[Change - Last 2 years ]]/Table2[[#This Row],[2020-21]])</f>
        <v>0.4</v>
      </c>
    </row>
    <row r="84" spans="1:11" x14ac:dyDescent="0.35">
      <c r="A84" t="s">
        <v>453</v>
      </c>
      <c r="B84" s="1" t="s">
        <v>255</v>
      </c>
      <c r="C84" t="s">
        <v>256</v>
      </c>
      <c r="D84" t="s">
        <v>498</v>
      </c>
      <c r="E84" t="s">
        <v>258</v>
      </c>
      <c r="F84" s="2">
        <v>11</v>
      </c>
      <c r="G84" s="2">
        <v>2</v>
      </c>
      <c r="H84" s="2">
        <v>5</v>
      </c>
      <c r="I84" s="2">
        <f>AVERAGE(Table2[[#This Row],[2019-20]:[2021-22]])</f>
        <v>6</v>
      </c>
      <c r="J84" s="2">
        <f>Table2[[#This Row],[2021-22]]-Table2[[#This Row],[2020-21]]</f>
        <v>3</v>
      </c>
      <c r="K84" s="3">
        <f>IF(Table2[[#This Row],[2020-21]] &lt;1," ",Table2[[#This Row],[Change - Last 2 years ]]/Table2[[#This Row],[2020-21]])</f>
        <v>1.5</v>
      </c>
    </row>
    <row r="85" spans="1:11" x14ac:dyDescent="0.35">
      <c r="A85" t="s">
        <v>30</v>
      </c>
      <c r="B85" s="1" t="s">
        <v>25</v>
      </c>
      <c r="C85" t="s">
        <v>26</v>
      </c>
      <c r="E85" t="s">
        <v>522</v>
      </c>
      <c r="F85" s="2">
        <v>0</v>
      </c>
      <c r="G85" s="2">
        <v>4</v>
      </c>
      <c r="H85" s="2">
        <v>13</v>
      </c>
      <c r="I85" s="2">
        <f>AVERAGE(Table2[[#This Row],[2019-20]:[2021-22]])</f>
        <v>5.666666666666667</v>
      </c>
      <c r="J85" s="2">
        <f>Table2[[#This Row],[2021-22]]-Table2[[#This Row],[2020-21]]</f>
        <v>9</v>
      </c>
      <c r="K85" s="3">
        <f>IF(Table2[[#This Row],[2020-21]] &lt;1," ",Table2[[#This Row],[Change - Last 2 years ]]/Table2[[#This Row],[2020-21]])</f>
        <v>2.25</v>
      </c>
    </row>
    <row r="86" spans="1:11" x14ac:dyDescent="0.35">
      <c r="A86" t="s">
        <v>15</v>
      </c>
      <c r="B86" s="1" t="s">
        <v>210</v>
      </c>
      <c r="C86" t="s">
        <v>211</v>
      </c>
      <c r="D86" t="s">
        <v>498</v>
      </c>
      <c r="E86" t="s">
        <v>523</v>
      </c>
      <c r="F86" s="2">
        <v>6</v>
      </c>
      <c r="G86" s="2">
        <v>4</v>
      </c>
      <c r="H86" s="2">
        <v>7</v>
      </c>
      <c r="I86" s="2">
        <f>AVERAGE(Table2[[#This Row],[2019-20]:[2021-22]])</f>
        <v>5.666666666666667</v>
      </c>
      <c r="J86" s="2">
        <f>Table2[[#This Row],[2021-22]]-Table2[[#This Row],[2020-21]]</f>
        <v>3</v>
      </c>
      <c r="K86" s="3">
        <f>IF(Table2[[#This Row],[2020-21]] &lt;1," ",Table2[[#This Row],[Change - Last 2 years ]]/Table2[[#This Row],[2020-21]])</f>
        <v>0.75</v>
      </c>
    </row>
    <row r="87" spans="1:11" x14ac:dyDescent="0.35">
      <c r="A87" t="s">
        <v>17</v>
      </c>
      <c r="B87" s="1" t="s">
        <v>53</v>
      </c>
      <c r="C87" t="s">
        <v>54</v>
      </c>
      <c r="D87" t="s">
        <v>498</v>
      </c>
      <c r="E87" t="s">
        <v>56</v>
      </c>
      <c r="F87" s="2">
        <v>5</v>
      </c>
      <c r="G87" s="2">
        <v>8</v>
      </c>
      <c r="H87" s="2">
        <v>4</v>
      </c>
      <c r="I87" s="2">
        <f>AVERAGE(Table2[[#This Row],[2019-20]:[2021-22]])</f>
        <v>5.666666666666667</v>
      </c>
      <c r="J87" s="2">
        <f>Table2[[#This Row],[2021-22]]-Table2[[#This Row],[2020-21]]</f>
        <v>-4</v>
      </c>
      <c r="K87" s="3">
        <f>IF(Table2[[#This Row],[2020-21]] &lt;1," ",Table2[[#This Row],[Change - Last 2 years ]]/Table2[[#This Row],[2020-21]])</f>
        <v>-0.5</v>
      </c>
    </row>
    <row r="88" spans="1:11" x14ac:dyDescent="0.35">
      <c r="A88" t="s">
        <v>453</v>
      </c>
      <c r="B88" s="1" t="s">
        <v>156</v>
      </c>
      <c r="C88" t="s">
        <v>157</v>
      </c>
      <c r="D88" t="s">
        <v>498</v>
      </c>
      <c r="E88" t="s">
        <v>524</v>
      </c>
      <c r="F88" s="2">
        <v>4</v>
      </c>
      <c r="G88" s="2">
        <v>5</v>
      </c>
      <c r="H88" s="2">
        <v>8</v>
      </c>
      <c r="I88" s="2">
        <f>AVERAGE(Table2[[#This Row],[2019-20]:[2021-22]])</f>
        <v>5.666666666666667</v>
      </c>
      <c r="J88" s="2">
        <f>Table2[[#This Row],[2021-22]]-Table2[[#This Row],[2020-21]]</f>
        <v>3</v>
      </c>
      <c r="K88" s="3">
        <f>IF(Table2[[#This Row],[2020-21]] &lt;1," ",Table2[[#This Row],[Change - Last 2 years ]]/Table2[[#This Row],[2020-21]])</f>
        <v>0.6</v>
      </c>
    </row>
    <row r="89" spans="1:11" x14ac:dyDescent="0.35">
      <c r="A89" t="s">
        <v>453</v>
      </c>
      <c r="B89" s="1" t="s">
        <v>156</v>
      </c>
      <c r="C89" t="s">
        <v>157</v>
      </c>
      <c r="D89" t="s">
        <v>498</v>
      </c>
      <c r="E89" t="s">
        <v>525</v>
      </c>
      <c r="F89" s="2">
        <v>8</v>
      </c>
      <c r="G89" s="2">
        <v>7</v>
      </c>
      <c r="H89" s="2">
        <v>2</v>
      </c>
      <c r="I89" s="2">
        <f>AVERAGE(Table2[[#This Row],[2019-20]:[2021-22]])</f>
        <v>5.666666666666667</v>
      </c>
      <c r="J89" s="2">
        <f>Table2[[#This Row],[2021-22]]-Table2[[#This Row],[2020-21]]</f>
        <v>-5</v>
      </c>
      <c r="K89" s="3">
        <f>IF(Table2[[#This Row],[2020-21]] &lt;1," ",Table2[[#This Row],[Change - Last 2 years ]]/Table2[[#This Row],[2020-21]])</f>
        <v>-0.7142857142857143</v>
      </c>
    </row>
    <row r="90" spans="1:11" x14ac:dyDescent="0.35">
      <c r="A90" t="s">
        <v>17</v>
      </c>
      <c r="B90" s="1" t="s">
        <v>127</v>
      </c>
      <c r="C90" t="s">
        <v>128</v>
      </c>
      <c r="D90" t="s">
        <v>498</v>
      </c>
      <c r="E90" t="s">
        <v>513</v>
      </c>
      <c r="F90" s="2">
        <v>4</v>
      </c>
      <c r="G90" s="2">
        <v>7</v>
      </c>
      <c r="H90" s="2">
        <v>5</v>
      </c>
      <c r="I90" s="2">
        <f>AVERAGE(Table2[[#This Row],[2019-20]:[2021-22]])</f>
        <v>5.333333333333333</v>
      </c>
      <c r="J90" s="2">
        <f>Table2[[#This Row],[2021-22]]-Table2[[#This Row],[2020-21]]</f>
        <v>-2</v>
      </c>
      <c r="K90" s="3">
        <f>IF(Table2[[#This Row],[2020-21]] &lt;1," ",Table2[[#This Row],[Change - Last 2 years ]]/Table2[[#This Row],[2020-21]])</f>
        <v>-0.2857142857142857</v>
      </c>
    </row>
    <row r="91" spans="1:11" x14ac:dyDescent="0.35">
      <c r="A91" t="s">
        <v>17</v>
      </c>
      <c r="B91" s="1" t="s">
        <v>210</v>
      </c>
      <c r="C91" t="s">
        <v>211</v>
      </c>
      <c r="D91" t="s">
        <v>498</v>
      </c>
      <c r="E91" t="s">
        <v>213</v>
      </c>
      <c r="F91" s="2">
        <v>8</v>
      </c>
      <c r="G91" s="2">
        <v>3</v>
      </c>
      <c r="H91" s="2">
        <v>5</v>
      </c>
      <c r="I91" s="2">
        <f>AVERAGE(Table2[[#This Row],[2019-20]:[2021-22]])</f>
        <v>5.333333333333333</v>
      </c>
      <c r="J91" s="2">
        <f>Table2[[#This Row],[2021-22]]-Table2[[#This Row],[2020-21]]</f>
        <v>2</v>
      </c>
      <c r="K91" s="3">
        <f>IF(Table2[[#This Row],[2020-21]] &lt;1," ",Table2[[#This Row],[Change - Last 2 years ]]/Table2[[#This Row],[2020-21]])</f>
        <v>0.66666666666666663</v>
      </c>
    </row>
    <row r="92" spans="1:11" x14ac:dyDescent="0.35">
      <c r="A92" t="s">
        <v>17</v>
      </c>
      <c r="B92" s="1" t="s">
        <v>380</v>
      </c>
      <c r="C92" t="s">
        <v>381</v>
      </c>
      <c r="D92" t="s">
        <v>498</v>
      </c>
      <c r="E92" t="s">
        <v>526</v>
      </c>
      <c r="F92" s="2">
        <v>4</v>
      </c>
      <c r="G92" s="2">
        <v>2</v>
      </c>
      <c r="H92" s="2">
        <v>10</v>
      </c>
      <c r="I92" s="2">
        <f>AVERAGE(Table2[[#This Row],[2019-20]:[2021-22]])</f>
        <v>5.333333333333333</v>
      </c>
      <c r="J92" s="2">
        <f>Table2[[#This Row],[2021-22]]-Table2[[#This Row],[2020-21]]</f>
        <v>8</v>
      </c>
      <c r="K92" s="3">
        <f>IF(Table2[[#This Row],[2020-21]] &lt;1," ",Table2[[#This Row],[Change - Last 2 years ]]/Table2[[#This Row],[2020-21]])</f>
        <v>4</v>
      </c>
    </row>
    <row r="93" spans="1:11" x14ac:dyDescent="0.35">
      <c r="A93" t="s">
        <v>15</v>
      </c>
      <c r="B93" s="1" t="s">
        <v>63</v>
      </c>
      <c r="C93" t="s">
        <v>64</v>
      </c>
      <c r="D93" t="s">
        <v>498</v>
      </c>
      <c r="E93" t="s">
        <v>64</v>
      </c>
      <c r="F93" s="2">
        <v>2</v>
      </c>
      <c r="G93" s="2">
        <v>2</v>
      </c>
      <c r="H93" s="2">
        <v>11</v>
      </c>
      <c r="I93" s="2">
        <f>AVERAGE(Table2[[#This Row],[2019-20]:[2021-22]])</f>
        <v>5</v>
      </c>
      <c r="J93" s="2">
        <f>Table2[[#This Row],[2021-22]]-Table2[[#This Row],[2020-21]]</f>
        <v>9</v>
      </c>
      <c r="K93" s="3">
        <f>IF(Table2[[#This Row],[2020-21]] &lt;1," ",Table2[[#This Row],[Change - Last 2 years ]]/Table2[[#This Row],[2020-21]])</f>
        <v>4.5</v>
      </c>
    </row>
    <row r="94" spans="1:11" x14ac:dyDescent="0.35">
      <c r="A94" t="s">
        <v>17</v>
      </c>
      <c r="B94" s="1" t="s">
        <v>276</v>
      </c>
      <c r="C94" t="s">
        <v>277</v>
      </c>
      <c r="D94" t="s">
        <v>498</v>
      </c>
      <c r="E94" t="s">
        <v>277</v>
      </c>
      <c r="F94" s="2">
        <v>4</v>
      </c>
      <c r="G94" s="2">
        <v>8</v>
      </c>
      <c r="H94" s="2">
        <v>3</v>
      </c>
      <c r="I94" s="2">
        <f>AVERAGE(Table2[[#This Row],[2019-20]:[2021-22]])</f>
        <v>5</v>
      </c>
      <c r="J94" s="2">
        <f>Table2[[#This Row],[2021-22]]-Table2[[#This Row],[2020-21]]</f>
        <v>-5</v>
      </c>
      <c r="K94" s="3">
        <f>IF(Table2[[#This Row],[2020-21]] &lt;1," ",Table2[[#This Row],[Change - Last 2 years ]]/Table2[[#This Row],[2020-21]])</f>
        <v>-0.625</v>
      </c>
    </row>
    <row r="95" spans="1:11" x14ac:dyDescent="0.35">
      <c r="A95" t="s">
        <v>17</v>
      </c>
      <c r="B95" s="1" t="s">
        <v>285</v>
      </c>
      <c r="C95" t="s">
        <v>286</v>
      </c>
      <c r="D95" t="s">
        <v>498</v>
      </c>
      <c r="E95" t="s">
        <v>288</v>
      </c>
      <c r="F95" s="2">
        <v>4</v>
      </c>
      <c r="G95" s="2">
        <v>5</v>
      </c>
      <c r="H95" s="2">
        <v>6</v>
      </c>
      <c r="I95" s="2">
        <f>AVERAGE(Table2[[#This Row],[2019-20]:[2021-22]])</f>
        <v>5</v>
      </c>
      <c r="J95" s="2">
        <f>Table2[[#This Row],[2021-22]]-Table2[[#This Row],[2020-21]]</f>
        <v>1</v>
      </c>
      <c r="K95" s="3">
        <f>IF(Table2[[#This Row],[2020-21]] &lt;1," ",Table2[[#This Row],[Change - Last 2 years ]]/Table2[[#This Row],[2020-21]])</f>
        <v>0.2</v>
      </c>
    </row>
    <row r="96" spans="1:11" x14ac:dyDescent="0.35">
      <c r="A96" t="s">
        <v>15</v>
      </c>
      <c r="B96" s="1" t="s">
        <v>67</v>
      </c>
      <c r="C96" t="s">
        <v>68</v>
      </c>
      <c r="D96" t="s">
        <v>498</v>
      </c>
      <c r="E96" t="s">
        <v>68</v>
      </c>
      <c r="F96" s="2">
        <v>1</v>
      </c>
      <c r="G96" s="2">
        <v>11</v>
      </c>
      <c r="H96" s="2">
        <v>2</v>
      </c>
      <c r="I96" s="2">
        <f>AVERAGE(Table2[[#This Row],[2019-20]:[2021-22]])</f>
        <v>4.666666666666667</v>
      </c>
      <c r="J96" s="2">
        <f>Table2[[#This Row],[2021-22]]-Table2[[#This Row],[2020-21]]</f>
        <v>-9</v>
      </c>
      <c r="K96" s="3">
        <f>IF(Table2[[#This Row],[2020-21]] &lt;1," ",Table2[[#This Row],[Change - Last 2 years ]]/Table2[[#This Row],[2020-21]])</f>
        <v>-0.81818181818181823</v>
      </c>
    </row>
    <row r="97" spans="1:11" x14ac:dyDescent="0.35">
      <c r="A97" t="s">
        <v>15</v>
      </c>
      <c r="B97" s="1" t="s">
        <v>85</v>
      </c>
      <c r="C97" t="s">
        <v>86</v>
      </c>
      <c r="D97" t="s">
        <v>498</v>
      </c>
      <c r="E97" t="s">
        <v>88</v>
      </c>
      <c r="F97" s="2">
        <v>4</v>
      </c>
      <c r="G97" s="2">
        <v>5</v>
      </c>
      <c r="H97" s="2">
        <v>5</v>
      </c>
      <c r="I97" s="2">
        <f>AVERAGE(Table2[[#This Row],[2019-20]:[2021-22]])</f>
        <v>4.666666666666667</v>
      </c>
      <c r="J97" s="2">
        <f>Table2[[#This Row],[2021-22]]-Table2[[#This Row],[2020-21]]</f>
        <v>0</v>
      </c>
      <c r="K97" s="3">
        <f>IF(Table2[[#This Row],[2020-21]] &lt;1," ",Table2[[#This Row],[Change - Last 2 years ]]/Table2[[#This Row],[2020-21]])</f>
        <v>0</v>
      </c>
    </row>
    <row r="98" spans="1:11" x14ac:dyDescent="0.35">
      <c r="A98" t="s">
        <v>17</v>
      </c>
      <c r="B98" s="1" t="s">
        <v>210</v>
      </c>
      <c r="C98" t="s">
        <v>211</v>
      </c>
      <c r="D98" t="s">
        <v>498</v>
      </c>
      <c r="E98" t="s">
        <v>523</v>
      </c>
      <c r="F98" s="2">
        <v>7</v>
      </c>
      <c r="G98" s="2">
        <v>3</v>
      </c>
      <c r="H98" s="2">
        <v>4</v>
      </c>
      <c r="I98" s="2">
        <f>AVERAGE(Table2[[#This Row],[2019-20]:[2021-22]])</f>
        <v>4.666666666666667</v>
      </c>
      <c r="J98" s="2">
        <f>Table2[[#This Row],[2021-22]]-Table2[[#This Row],[2020-21]]</f>
        <v>1</v>
      </c>
      <c r="K98" s="3">
        <f>IF(Table2[[#This Row],[2020-21]] &lt;1," ",Table2[[#This Row],[Change - Last 2 years ]]/Table2[[#This Row],[2020-21]])</f>
        <v>0.33333333333333331</v>
      </c>
    </row>
    <row r="99" spans="1:11" x14ac:dyDescent="0.35">
      <c r="A99" t="s">
        <v>453</v>
      </c>
      <c r="B99" s="1" t="s">
        <v>142</v>
      </c>
      <c r="C99" t="s">
        <v>143</v>
      </c>
      <c r="D99" t="s">
        <v>498</v>
      </c>
      <c r="E99" t="s">
        <v>527</v>
      </c>
      <c r="F99" s="2">
        <v>2</v>
      </c>
      <c r="G99" s="2">
        <v>3</v>
      </c>
      <c r="H99" s="2">
        <v>9</v>
      </c>
      <c r="I99" s="2">
        <f>AVERAGE(Table2[[#This Row],[2019-20]:[2021-22]])</f>
        <v>4.666666666666667</v>
      </c>
      <c r="J99" s="2">
        <f>Table2[[#This Row],[2021-22]]-Table2[[#This Row],[2020-21]]</f>
        <v>6</v>
      </c>
      <c r="K99" s="3">
        <f>IF(Table2[[#This Row],[2020-21]] &lt;1," ",Table2[[#This Row],[Change - Last 2 years ]]/Table2[[#This Row],[2020-21]])</f>
        <v>2</v>
      </c>
    </row>
    <row r="100" spans="1:11" x14ac:dyDescent="0.35">
      <c r="A100" t="s">
        <v>17</v>
      </c>
      <c r="B100" s="1" t="s">
        <v>63</v>
      </c>
      <c r="C100" t="s">
        <v>64</v>
      </c>
      <c r="D100" t="s">
        <v>498</v>
      </c>
      <c r="E100" t="s">
        <v>64</v>
      </c>
      <c r="F100" s="2">
        <v>0</v>
      </c>
      <c r="G100" s="2">
        <v>2</v>
      </c>
      <c r="H100" s="2">
        <v>11</v>
      </c>
      <c r="I100" s="2">
        <f>AVERAGE(Table2[[#This Row],[2019-20]:[2021-22]])</f>
        <v>4.333333333333333</v>
      </c>
      <c r="J100" s="2">
        <f>Table2[[#This Row],[2021-22]]-Table2[[#This Row],[2020-21]]</f>
        <v>9</v>
      </c>
      <c r="K100" s="3">
        <f>IF(Table2[[#This Row],[2020-21]] &lt;1," ",Table2[[#This Row],[Change - Last 2 years ]]/Table2[[#This Row],[2020-21]])</f>
        <v>4.5</v>
      </c>
    </row>
    <row r="101" spans="1:11" x14ac:dyDescent="0.35">
      <c r="A101" t="s">
        <v>30</v>
      </c>
      <c r="B101" s="1" t="s">
        <v>391</v>
      </c>
      <c r="C101" t="s">
        <v>392</v>
      </c>
      <c r="E101" t="s">
        <v>528</v>
      </c>
      <c r="F101" s="2">
        <v>0</v>
      </c>
      <c r="G101" s="2">
        <v>5</v>
      </c>
      <c r="H101" s="2">
        <v>7</v>
      </c>
      <c r="I101" s="2">
        <f>AVERAGE(Table2[[#This Row],[2019-20]:[2021-22]])</f>
        <v>4</v>
      </c>
      <c r="J101" s="2">
        <f>Table2[[#This Row],[2021-22]]-Table2[[#This Row],[2020-21]]</f>
        <v>2</v>
      </c>
      <c r="K101" s="3">
        <f>IF(Table2[[#This Row],[2020-21]] &lt;1," ",Table2[[#This Row],[Change - Last 2 years ]]/Table2[[#This Row],[2020-21]])</f>
        <v>0.4</v>
      </c>
    </row>
    <row r="102" spans="1:11" x14ac:dyDescent="0.35">
      <c r="A102" t="s">
        <v>15</v>
      </c>
      <c r="B102" s="1" t="s">
        <v>250</v>
      </c>
      <c r="C102" t="s">
        <v>251</v>
      </c>
      <c r="D102" t="s">
        <v>498</v>
      </c>
      <c r="E102" t="s">
        <v>529</v>
      </c>
      <c r="F102" s="2">
        <v>2</v>
      </c>
      <c r="G102" s="2">
        <v>8</v>
      </c>
      <c r="H102" s="2">
        <v>2</v>
      </c>
      <c r="I102" s="2">
        <f>AVERAGE(Table2[[#This Row],[2019-20]:[2021-22]])</f>
        <v>4</v>
      </c>
      <c r="J102" s="2">
        <f>Table2[[#This Row],[2021-22]]-Table2[[#This Row],[2020-21]]</f>
        <v>-6</v>
      </c>
      <c r="K102" s="3">
        <f>IF(Table2[[#This Row],[2020-21]] &lt;1," ",Table2[[#This Row],[Change - Last 2 years ]]/Table2[[#This Row],[2020-21]])</f>
        <v>-0.75</v>
      </c>
    </row>
    <row r="103" spans="1:11" x14ac:dyDescent="0.35">
      <c r="A103" t="s">
        <v>15</v>
      </c>
      <c r="B103" s="1" t="s">
        <v>304</v>
      </c>
      <c r="C103" t="s">
        <v>305</v>
      </c>
      <c r="D103" t="s">
        <v>498</v>
      </c>
      <c r="E103" t="s">
        <v>305</v>
      </c>
      <c r="F103" s="2">
        <v>8</v>
      </c>
      <c r="G103" s="2">
        <v>1</v>
      </c>
      <c r="H103" s="2">
        <v>2</v>
      </c>
      <c r="I103" s="2">
        <f>AVERAGE(Table2[[#This Row],[2019-20]:[2021-22]])</f>
        <v>3.6666666666666665</v>
      </c>
      <c r="J103" s="2">
        <f>Table2[[#This Row],[2021-22]]-Table2[[#This Row],[2020-21]]</f>
        <v>1</v>
      </c>
      <c r="K103" s="3">
        <f>IF(Table2[[#This Row],[2020-21]] &lt;1," ",Table2[[#This Row],[Change - Last 2 years ]]/Table2[[#This Row],[2020-21]])</f>
        <v>1</v>
      </c>
    </row>
    <row r="104" spans="1:11" x14ac:dyDescent="0.35">
      <c r="A104" t="s">
        <v>453</v>
      </c>
      <c r="B104" s="1" t="s">
        <v>97</v>
      </c>
      <c r="C104" t="s">
        <v>98</v>
      </c>
      <c r="D104" t="s">
        <v>498</v>
      </c>
      <c r="E104" t="s">
        <v>108</v>
      </c>
      <c r="F104" s="2">
        <v>2</v>
      </c>
      <c r="G104" s="2">
        <v>8</v>
      </c>
      <c r="H104" s="2">
        <v>1</v>
      </c>
      <c r="I104" s="2">
        <f>AVERAGE(Table2[[#This Row],[2019-20]:[2021-22]])</f>
        <v>3.6666666666666665</v>
      </c>
      <c r="J104" s="2">
        <f>Table2[[#This Row],[2021-22]]-Table2[[#This Row],[2020-21]]</f>
        <v>-7</v>
      </c>
      <c r="K104" s="3">
        <f>IF(Table2[[#This Row],[2020-21]] &lt;1," ",Table2[[#This Row],[Change - Last 2 years ]]/Table2[[#This Row],[2020-21]])</f>
        <v>-0.875</v>
      </c>
    </row>
    <row r="105" spans="1:11" x14ac:dyDescent="0.35">
      <c r="A105" t="s">
        <v>195</v>
      </c>
      <c r="B105" s="1" t="s">
        <v>156</v>
      </c>
      <c r="C105" t="s">
        <v>157</v>
      </c>
      <c r="D105" t="s">
        <v>498</v>
      </c>
      <c r="E105" t="s">
        <v>197</v>
      </c>
      <c r="F105" s="2">
        <v>0</v>
      </c>
      <c r="G105" s="2">
        <v>6</v>
      </c>
      <c r="H105" s="2">
        <v>5</v>
      </c>
      <c r="I105" s="2">
        <f>AVERAGE(Table2[[#This Row],[2019-20]:[2021-22]])</f>
        <v>3.6666666666666665</v>
      </c>
      <c r="J105" s="2">
        <f>Table2[[#This Row],[2021-22]]-Table2[[#This Row],[2020-21]]</f>
        <v>-1</v>
      </c>
      <c r="K105" s="3">
        <f>IF(Table2[[#This Row],[2020-21]] &lt;1," ",Table2[[#This Row],[Change - Last 2 years ]]/Table2[[#This Row],[2020-21]])</f>
        <v>-0.16666666666666666</v>
      </c>
    </row>
    <row r="106" spans="1:11" x14ac:dyDescent="0.35">
      <c r="A106" t="s">
        <v>17</v>
      </c>
      <c r="B106" s="1" t="s">
        <v>285</v>
      </c>
      <c r="C106" t="s">
        <v>286</v>
      </c>
      <c r="D106" t="s">
        <v>498</v>
      </c>
      <c r="E106" t="s">
        <v>294</v>
      </c>
      <c r="F106" s="2">
        <v>6</v>
      </c>
      <c r="G106" s="2">
        <v>2</v>
      </c>
      <c r="H106" s="2">
        <v>2</v>
      </c>
      <c r="I106" s="2">
        <f>AVERAGE(Table2[[#This Row],[2019-20]:[2021-22]])</f>
        <v>3.3333333333333335</v>
      </c>
      <c r="J106" s="2">
        <f>Table2[[#This Row],[2021-22]]-Table2[[#This Row],[2020-21]]</f>
        <v>0</v>
      </c>
      <c r="K106" s="3">
        <f>IF(Table2[[#This Row],[2020-21]] &lt;1," ",Table2[[#This Row],[Change - Last 2 years ]]/Table2[[#This Row],[2020-21]])</f>
        <v>0</v>
      </c>
    </row>
    <row r="107" spans="1:11" x14ac:dyDescent="0.35">
      <c r="A107" t="s">
        <v>453</v>
      </c>
      <c r="B107" s="1" t="s">
        <v>250</v>
      </c>
      <c r="C107" t="s">
        <v>251</v>
      </c>
      <c r="D107" t="s">
        <v>498</v>
      </c>
      <c r="E107" t="s">
        <v>529</v>
      </c>
      <c r="F107" s="2">
        <v>5</v>
      </c>
      <c r="G107" s="2">
        <v>3</v>
      </c>
      <c r="H107" s="2">
        <v>2</v>
      </c>
      <c r="I107" s="2">
        <f>AVERAGE(Table2[[#This Row],[2019-20]:[2021-22]])</f>
        <v>3.3333333333333335</v>
      </c>
      <c r="J107" s="2">
        <f>Table2[[#This Row],[2021-22]]-Table2[[#This Row],[2020-21]]</f>
        <v>-1</v>
      </c>
      <c r="K107" s="3">
        <f>IF(Table2[[#This Row],[2020-21]] &lt;1," ",Table2[[#This Row],[Change - Last 2 years ]]/Table2[[#This Row],[2020-21]])</f>
        <v>-0.33333333333333331</v>
      </c>
    </row>
    <row r="108" spans="1:11" x14ac:dyDescent="0.35">
      <c r="A108" t="s">
        <v>453</v>
      </c>
      <c r="B108" s="1" t="s">
        <v>285</v>
      </c>
      <c r="C108" t="s">
        <v>286</v>
      </c>
      <c r="D108" t="s">
        <v>498</v>
      </c>
      <c r="E108" t="s">
        <v>297</v>
      </c>
      <c r="F108" s="2">
        <v>5</v>
      </c>
      <c r="G108" s="2">
        <v>2</v>
      </c>
      <c r="H108" s="2">
        <v>3</v>
      </c>
      <c r="I108" s="2">
        <f>AVERAGE(Table2[[#This Row],[2019-20]:[2021-22]])</f>
        <v>3.3333333333333335</v>
      </c>
      <c r="J108" s="2">
        <f>Table2[[#This Row],[2021-22]]-Table2[[#This Row],[2020-21]]</f>
        <v>1</v>
      </c>
      <c r="K108" s="3">
        <f>IF(Table2[[#This Row],[2020-21]] &lt;1," ",Table2[[#This Row],[Change - Last 2 years ]]/Table2[[#This Row],[2020-21]])</f>
        <v>0.5</v>
      </c>
    </row>
    <row r="109" spans="1:11" x14ac:dyDescent="0.35">
      <c r="A109" t="s">
        <v>15</v>
      </c>
      <c r="B109" s="1" t="s">
        <v>205</v>
      </c>
      <c r="C109" t="s">
        <v>206</v>
      </c>
      <c r="D109" t="s">
        <v>498</v>
      </c>
      <c r="E109" t="s">
        <v>208</v>
      </c>
      <c r="F109" s="2">
        <v>3</v>
      </c>
      <c r="G109" s="2">
        <v>1</v>
      </c>
      <c r="H109" s="2">
        <v>5</v>
      </c>
      <c r="I109" s="2">
        <f>AVERAGE(Table2[[#This Row],[2019-20]:[2021-22]])</f>
        <v>3</v>
      </c>
      <c r="J109" s="2">
        <f>Table2[[#This Row],[2021-22]]-Table2[[#This Row],[2020-21]]</f>
        <v>4</v>
      </c>
      <c r="K109" s="3">
        <f>IF(Table2[[#This Row],[2020-21]] &lt;1," ",Table2[[#This Row],[Change - Last 2 years ]]/Table2[[#This Row],[2020-21]])</f>
        <v>4</v>
      </c>
    </row>
    <row r="110" spans="1:11" x14ac:dyDescent="0.35">
      <c r="A110" t="s">
        <v>15</v>
      </c>
      <c r="B110" s="1" t="s">
        <v>371</v>
      </c>
      <c r="C110" t="s">
        <v>372</v>
      </c>
      <c r="D110" t="s">
        <v>498</v>
      </c>
      <c r="E110" t="s">
        <v>374</v>
      </c>
      <c r="F110" s="2">
        <v>2</v>
      </c>
      <c r="G110" s="2">
        <v>2</v>
      </c>
      <c r="H110" s="2">
        <v>5</v>
      </c>
      <c r="I110" s="2">
        <f>AVERAGE(Table2[[#This Row],[2019-20]:[2021-22]])</f>
        <v>3</v>
      </c>
      <c r="J110" s="2">
        <f>Table2[[#This Row],[2021-22]]-Table2[[#This Row],[2020-21]]</f>
        <v>3</v>
      </c>
      <c r="K110" s="3">
        <f>IF(Table2[[#This Row],[2020-21]] &lt;1," ",Table2[[#This Row],[Change - Last 2 years ]]/Table2[[#This Row],[2020-21]])</f>
        <v>1.5</v>
      </c>
    </row>
    <row r="111" spans="1:11" x14ac:dyDescent="0.35">
      <c r="A111" t="s">
        <v>17</v>
      </c>
      <c r="B111" s="1" t="s">
        <v>388</v>
      </c>
      <c r="C111" t="s">
        <v>389</v>
      </c>
      <c r="E111" t="s">
        <v>389</v>
      </c>
      <c r="F111" s="2">
        <v>2</v>
      </c>
      <c r="G111" s="2">
        <v>3</v>
      </c>
      <c r="H111" s="2">
        <v>4</v>
      </c>
      <c r="I111" s="2">
        <f>AVERAGE(Table2[[#This Row],[2019-20]:[2021-22]])</f>
        <v>3</v>
      </c>
      <c r="J111" s="2">
        <f>Table2[[#This Row],[2021-22]]-Table2[[#This Row],[2020-21]]</f>
        <v>1</v>
      </c>
      <c r="K111" s="3">
        <f>IF(Table2[[#This Row],[2020-21]] &lt;1," ",Table2[[#This Row],[Change - Last 2 years ]]/Table2[[#This Row],[2020-21]])</f>
        <v>0.33333333333333331</v>
      </c>
    </row>
    <row r="112" spans="1:11" x14ac:dyDescent="0.35">
      <c r="A112" t="s">
        <v>453</v>
      </c>
      <c r="B112" s="1" t="s">
        <v>146</v>
      </c>
      <c r="C112" t="s">
        <v>147</v>
      </c>
      <c r="D112" t="s">
        <v>498</v>
      </c>
      <c r="E112" t="s">
        <v>530</v>
      </c>
      <c r="F112" s="2">
        <v>2</v>
      </c>
      <c r="G112" s="2">
        <v>2</v>
      </c>
      <c r="H112" s="2">
        <v>5</v>
      </c>
      <c r="I112" s="2">
        <f>AVERAGE(Table2[[#This Row],[2019-20]:[2021-22]])</f>
        <v>3</v>
      </c>
      <c r="J112" s="2">
        <f>Table2[[#This Row],[2021-22]]-Table2[[#This Row],[2020-21]]</f>
        <v>3</v>
      </c>
      <c r="K112" s="3">
        <f>IF(Table2[[#This Row],[2020-21]] &lt;1," ",Table2[[#This Row],[Change - Last 2 years ]]/Table2[[#This Row],[2020-21]])</f>
        <v>1.5</v>
      </c>
    </row>
    <row r="113" spans="1:11" x14ac:dyDescent="0.35">
      <c r="A113" t="s">
        <v>453</v>
      </c>
      <c r="B113" s="1" t="s">
        <v>146</v>
      </c>
      <c r="C113" t="s">
        <v>147</v>
      </c>
      <c r="D113" t="s">
        <v>498</v>
      </c>
      <c r="E113" t="s">
        <v>531</v>
      </c>
      <c r="F113" s="2">
        <v>1</v>
      </c>
      <c r="G113" s="2">
        <v>2</v>
      </c>
      <c r="H113" s="2">
        <v>6</v>
      </c>
      <c r="I113" s="2">
        <f>AVERAGE(Table2[[#This Row],[2019-20]:[2021-22]])</f>
        <v>3</v>
      </c>
      <c r="J113" s="2">
        <f>Table2[[#This Row],[2021-22]]-Table2[[#This Row],[2020-21]]</f>
        <v>4</v>
      </c>
      <c r="K113" s="3">
        <f>IF(Table2[[#This Row],[2020-21]] &lt;1," ",Table2[[#This Row],[Change - Last 2 years ]]/Table2[[#This Row],[2020-21]])</f>
        <v>2</v>
      </c>
    </row>
    <row r="114" spans="1:11" x14ac:dyDescent="0.35">
      <c r="A114" t="s">
        <v>453</v>
      </c>
      <c r="B114" s="1" t="s">
        <v>468</v>
      </c>
      <c r="C114" t="s">
        <v>469</v>
      </c>
      <c r="D114" t="s">
        <v>498</v>
      </c>
      <c r="E114" t="s">
        <v>471</v>
      </c>
      <c r="F114" s="2">
        <v>0</v>
      </c>
      <c r="G114" s="2">
        <v>0</v>
      </c>
      <c r="H114" s="2">
        <v>9</v>
      </c>
      <c r="I114" s="2">
        <f>AVERAGE(Table2[[#This Row],[2019-20]:[2021-22]])</f>
        <v>3</v>
      </c>
      <c r="J114" s="2">
        <f>Table2[[#This Row],[2021-22]]-Table2[[#This Row],[2020-21]]</f>
        <v>9</v>
      </c>
      <c r="K114" s="3" t="str">
        <f>IF(Table2[[#This Row],[2020-21]] &lt;1," ",Table2[[#This Row],[Change - Last 2 years ]]/Table2[[#This Row],[2020-21]])</f>
        <v xml:space="preserve"> </v>
      </c>
    </row>
    <row r="115" spans="1:11" x14ac:dyDescent="0.35">
      <c r="A115" t="s">
        <v>15</v>
      </c>
      <c r="B115" s="1" t="s">
        <v>97</v>
      </c>
      <c r="C115" t="s">
        <v>98</v>
      </c>
      <c r="D115" t="s">
        <v>498</v>
      </c>
      <c r="E115" t="s">
        <v>106</v>
      </c>
      <c r="F115" s="2">
        <v>3</v>
      </c>
      <c r="G115" s="2">
        <v>3</v>
      </c>
      <c r="H115" s="2">
        <v>2</v>
      </c>
      <c r="I115" s="2">
        <f>AVERAGE(Table2[[#This Row],[2019-20]:[2021-22]])</f>
        <v>2.6666666666666665</v>
      </c>
      <c r="J115" s="2">
        <f>Table2[[#This Row],[2021-22]]-Table2[[#This Row],[2020-21]]</f>
        <v>-1</v>
      </c>
      <c r="K115" s="3">
        <f>IF(Table2[[#This Row],[2020-21]] &lt;1," ",Table2[[#This Row],[Change - Last 2 years ]]/Table2[[#This Row],[2020-21]])</f>
        <v>-0.33333333333333331</v>
      </c>
    </row>
    <row r="116" spans="1:11" x14ac:dyDescent="0.35">
      <c r="A116" t="s">
        <v>15</v>
      </c>
      <c r="B116" s="1" t="s">
        <v>156</v>
      </c>
      <c r="C116" t="s">
        <v>157</v>
      </c>
      <c r="D116" t="s">
        <v>498</v>
      </c>
      <c r="E116" t="s">
        <v>532</v>
      </c>
      <c r="F116" s="2">
        <v>5</v>
      </c>
      <c r="G116" s="2">
        <v>3</v>
      </c>
      <c r="H116" s="2">
        <v>0</v>
      </c>
      <c r="I116" s="2">
        <f>AVERAGE(Table2[[#This Row],[2019-20]:[2021-22]])</f>
        <v>2.6666666666666665</v>
      </c>
      <c r="J116" s="2">
        <f>Table2[[#This Row],[2021-22]]-Table2[[#This Row],[2020-21]]</f>
        <v>-3</v>
      </c>
      <c r="K116" s="3">
        <f>IF(Table2[[#This Row],[2020-21]] &lt;1," ",Table2[[#This Row],[Change - Last 2 years ]]/Table2[[#This Row],[2020-21]])</f>
        <v>-1</v>
      </c>
    </row>
    <row r="117" spans="1:11" x14ac:dyDescent="0.35">
      <c r="A117" t="s">
        <v>17</v>
      </c>
      <c r="B117" s="1" t="s">
        <v>97</v>
      </c>
      <c r="C117" t="s">
        <v>98</v>
      </c>
      <c r="D117" t="s">
        <v>498</v>
      </c>
      <c r="E117" t="s">
        <v>104</v>
      </c>
      <c r="F117" s="2">
        <v>3</v>
      </c>
      <c r="G117" s="2">
        <v>1</v>
      </c>
      <c r="H117" s="2">
        <v>4</v>
      </c>
      <c r="I117" s="2">
        <f>AVERAGE(Table2[[#This Row],[2019-20]:[2021-22]])</f>
        <v>2.6666666666666665</v>
      </c>
      <c r="J117" s="2">
        <f>Table2[[#This Row],[2021-22]]-Table2[[#This Row],[2020-21]]</f>
        <v>3</v>
      </c>
      <c r="K117" s="3">
        <f>IF(Table2[[#This Row],[2020-21]] &lt;1," ",Table2[[#This Row],[Change - Last 2 years ]]/Table2[[#This Row],[2020-21]])</f>
        <v>3</v>
      </c>
    </row>
    <row r="118" spans="1:11" x14ac:dyDescent="0.35">
      <c r="A118" t="s">
        <v>453</v>
      </c>
      <c r="B118" s="1" t="s">
        <v>156</v>
      </c>
      <c r="C118" t="s">
        <v>157</v>
      </c>
      <c r="D118" t="s">
        <v>498</v>
      </c>
      <c r="E118" t="s">
        <v>533</v>
      </c>
      <c r="F118" s="2">
        <v>5</v>
      </c>
      <c r="G118" s="2">
        <v>3</v>
      </c>
      <c r="H118" s="2">
        <v>0</v>
      </c>
      <c r="I118" s="2">
        <f>AVERAGE(Table2[[#This Row],[2019-20]:[2021-22]])</f>
        <v>2.6666666666666665</v>
      </c>
      <c r="J118" s="2">
        <f>Table2[[#This Row],[2021-22]]-Table2[[#This Row],[2020-21]]</f>
        <v>-3</v>
      </c>
      <c r="K118" s="3">
        <f>IF(Table2[[#This Row],[2020-21]] &lt;1," ",Table2[[#This Row],[Change - Last 2 years ]]/Table2[[#This Row],[2020-21]])</f>
        <v>-1</v>
      </c>
    </row>
    <row r="119" spans="1:11" x14ac:dyDescent="0.35">
      <c r="A119" t="s">
        <v>30</v>
      </c>
      <c r="B119" s="1" t="s">
        <v>222</v>
      </c>
      <c r="C119" t="s">
        <v>223</v>
      </c>
      <c r="E119" t="s">
        <v>534</v>
      </c>
      <c r="F119" s="2">
        <v>0</v>
      </c>
      <c r="G119" s="2">
        <v>2</v>
      </c>
      <c r="H119" s="2">
        <v>5</v>
      </c>
      <c r="I119" s="2">
        <f>AVERAGE(Table2[[#This Row],[2019-20]:[2021-22]])</f>
        <v>2.3333333333333335</v>
      </c>
      <c r="J119" s="2">
        <f>Table2[[#This Row],[2021-22]]-Table2[[#This Row],[2020-21]]</f>
        <v>3</v>
      </c>
      <c r="K119" s="3">
        <f>IF(Table2[[#This Row],[2020-21]] &lt;1," ",Table2[[#This Row],[Change - Last 2 years ]]/Table2[[#This Row],[2020-21]])</f>
        <v>1.5</v>
      </c>
    </row>
    <row r="120" spans="1:11" x14ac:dyDescent="0.35">
      <c r="A120" t="s">
        <v>15</v>
      </c>
      <c r="B120" s="1" t="s">
        <v>127</v>
      </c>
      <c r="C120" t="s">
        <v>128</v>
      </c>
      <c r="D120" t="s">
        <v>498</v>
      </c>
      <c r="E120" t="s">
        <v>134</v>
      </c>
      <c r="F120" s="2">
        <v>2</v>
      </c>
      <c r="G120" s="2">
        <v>5</v>
      </c>
      <c r="H120" s="2">
        <v>0</v>
      </c>
      <c r="I120" s="2">
        <f>AVERAGE(Table2[[#This Row],[2019-20]:[2021-22]])</f>
        <v>2.3333333333333335</v>
      </c>
      <c r="J120" s="2">
        <f>Table2[[#This Row],[2021-22]]-Table2[[#This Row],[2020-21]]</f>
        <v>-5</v>
      </c>
      <c r="K120" s="3">
        <f>IF(Table2[[#This Row],[2020-21]] &lt;1," ",Table2[[#This Row],[Change - Last 2 years ]]/Table2[[#This Row],[2020-21]])</f>
        <v>-1</v>
      </c>
    </row>
    <row r="121" spans="1:11" x14ac:dyDescent="0.35">
      <c r="A121" t="s">
        <v>15</v>
      </c>
      <c r="B121" s="1" t="s">
        <v>146</v>
      </c>
      <c r="C121" t="s">
        <v>147</v>
      </c>
      <c r="D121" t="s">
        <v>498</v>
      </c>
      <c r="E121" t="s">
        <v>531</v>
      </c>
      <c r="F121" s="2">
        <v>1</v>
      </c>
      <c r="G121" s="2">
        <v>1</v>
      </c>
      <c r="H121" s="2">
        <v>5</v>
      </c>
      <c r="I121" s="2">
        <f>AVERAGE(Table2[[#This Row],[2019-20]:[2021-22]])</f>
        <v>2.3333333333333335</v>
      </c>
      <c r="J121" s="2">
        <f>Table2[[#This Row],[2021-22]]-Table2[[#This Row],[2020-21]]</f>
        <v>4</v>
      </c>
      <c r="K121" s="3">
        <f>IF(Table2[[#This Row],[2020-21]] &lt;1," ",Table2[[#This Row],[Change - Last 2 years ]]/Table2[[#This Row],[2020-21]])</f>
        <v>4</v>
      </c>
    </row>
    <row r="122" spans="1:11" x14ac:dyDescent="0.35">
      <c r="A122" t="s">
        <v>15</v>
      </c>
      <c r="B122" s="1" t="s">
        <v>266</v>
      </c>
      <c r="C122" t="s">
        <v>267</v>
      </c>
      <c r="D122" t="s">
        <v>498</v>
      </c>
      <c r="E122" t="s">
        <v>267</v>
      </c>
      <c r="F122" s="2">
        <v>1</v>
      </c>
      <c r="G122" s="2">
        <v>5</v>
      </c>
      <c r="H122" s="2">
        <v>1</v>
      </c>
      <c r="I122" s="2">
        <f>AVERAGE(Table2[[#This Row],[2019-20]:[2021-22]])</f>
        <v>2.3333333333333335</v>
      </c>
      <c r="J122" s="2">
        <f>Table2[[#This Row],[2021-22]]-Table2[[#This Row],[2020-21]]</f>
        <v>-4</v>
      </c>
      <c r="K122" s="3">
        <f>IF(Table2[[#This Row],[2020-21]] &lt;1," ",Table2[[#This Row],[Change - Last 2 years ]]/Table2[[#This Row],[2020-21]])</f>
        <v>-0.8</v>
      </c>
    </row>
    <row r="123" spans="1:11" x14ac:dyDescent="0.35">
      <c r="A123" t="s">
        <v>17</v>
      </c>
      <c r="B123" s="1" t="s">
        <v>121</v>
      </c>
      <c r="C123" t="s">
        <v>122</v>
      </c>
      <c r="D123" t="s">
        <v>498</v>
      </c>
      <c r="E123" t="s">
        <v>535</v>
      </c>
      <c r="F123" s="2">
        <v>4</v>
      </c>
      <c r="G123" s="2">
        <v>1</v>
      </c>
      <c r="H123" s="2">
        <v>2</v>
      </c>
      <c r="I123" s="2">
        <f>AVERAGE(Table2[[#This Row],[2019-20]:[2021-22]])</f>
        <v>2.3333333333333335</v>
      </c>
      <c r="J123" s="2">
        <f>Table2[[#This Row],[2021-22]]-Table2[[#This Row],[2020-21]]</f>
        <v>1</v>
      </c>
      <c r="K123" s="3">
        <f>IF(Table2[[#This Row],[2020-21]] &lt;1," ",Table2[[#This Row],[Change - Last 2 years ]]/Table2[[#This Row],[2020-21]])</f>
        <v>1</v>
      </c>
    </row>
    <row r="124" spans="1:11" x14ac:dyDescent="0.35">
      <c r="A124" t="s">
        <v>453</v>
      </c>
      <c r="B124" s="1" t="s">
        <v>399</v>
      </c>
      <c r="C124" t="s">
        <v>400</v>
      </c>
      <c r="E124" t="s">
        <v>404</v>
      </c>
      <c r="F124" s="2">
        <v>0</v>
      </c>
      <c r="G124" s="2">
        <v>2</v>
      </c>
      <c r="H124" s="2">
        <v>5</v>
      </c>
      <c r="I124" s="2">
        <f>AVERAGE(Table2[[#This Row],[2019-20]:[2021-22]])</f>
        <v>2.3333333333333335</v>
      </c>
      <c r="J124" s="2">
        <f>Table2[[#This Row],[2021-22]]-Table2[[#This Row],[2020-21]]</f>
        <v>3</v>
      </c>
      <c r="K124" s="3">
        <f>IF(Table2[[#This Row],[2020-21]] &lt;1," ",Table2[[#This Row],[Change - Last 2 years ]]/Table2[[#This Row],[2020-21]])</f>
        <v>1.5</v>
      </c>
    </row>
    <row r="125" spans="1:11" x14ac:dyDescent="0.35">
      <c r="A125" t="s">
        <v>30</v>
      </c>
      <c r="B125" s="1" t="s">
        <v>349</v>
      </c>
      <c r="C125" t="s">
        <v>350</v>
      </c>
      <c r="E125" t="s">
        <v>350</v>
      </c>
      <c r="F125" s="2">
        <v>1</v>
      </c>
      <c r="G125" s="2">
        <v>1</v>
      </c>
      <c r="H125" s="2">
        <v>4</v>
      </c>
      <c r="I125" s="2">
        <f>AVERAGE(Table2[[#This Row],[2019-20]:[2021-22]])</f>
        <v>2</v>
      </c>
      <c r="J125" s="2">
        <f>Table2[[#This Row],[2021-22]]-Table2[[#This Row],[2020-21]]</f>
        <v>3</v>
      </c>
      <c r="K125" s="3">
        <f>IF(Table2[[#This Row],[2020-21]] &lt;1," ",Table2[[#This Row],[Change - Last 2 years ]]/Table2[[#This Row],[2020-21]])</f>
        <v>3</v>
      </c>
    </row>
    <row r="126" spans="1:11" x14ac:dyDescent="0.35">
      <c r="A126" t="s">
        <v>15</v>
      </c>
      <c r="B126" s="1" t="s">
        <v>156</v>
      </c>
      <c r="C126" t="s">
        <v>157</v>
      </c>
      <c r="D126" t="s">
        <v>498</v>
      </c>
      <c r="E126" t="s">
        <v>524</v>
      </c>
      <c r="F126" s="2">
        <v>4</v>
      </c>
      <c r="G126" s="2">
        <v>1</v>
      </c>
      <c r="H126" s="2">
        <v>1</v>
      </c>
      <c r="I126" s="2">
        <f>AVERAGE(Table2[[#This Row],[2019-20]:[2021-22]])</f>
        <v>2</v>
      </c>
      <c r="J126" s="2">
        <f>Table2[[#This Row],[2021-22]]-Table2[[#This Row],[2020-21]]</f>
        <v>0</v>
      </c>
      <c r="K126" s="3">
        <f>IF(Table2[[#This Row],[2020-21]] &lt;1," ",Table2[[#This Row],[Change - Last 2 years ]]/Table2[[#This Row],[2020-21]])</f>
        <v>0</v>
      </c>
    </row>
    <row r="127" spans="1:11" x14ac:dyDescent="0.35">
      <c r="A127" t="s">
        <v>15</v>
      </c>
      <c r="B127" s="1" t="s">
        <v>232</v>
      </c>
      <c r="C127" t="s">
        <v>233</v>
      </c>
      <c r="E127" t="s">
        <v>235</v>
      </c>
      <c r="F127" s="2">
        <v>1</v>
      </c>
      <c r="G127" s="2">
        <v>3</v>
      </c>
      <c r="H127" s="2">
        <v>2</v>
      </c>
      <c r="I127" s="2">
        <f>AVERAGE(Table2[[#This Row],[2019-20]:[2021-22]])</f>
        <v>2</v>
      </c>
      <c r="J127" s="2">
        <f>Table2[[#This Row],[2021-22]]-Table2[[#This Row],[2020-21]]</f>
        <v>-1</v>
      </c>
      <c r="K127" s="3">
        <f>IF(Table2[[#This Row],[2020-21]] &lt;1," ",Table2[[#This Row],[Change - Last 2 years ]]/Table2[[#This Row],[2020-21]])</f>
        <v>-0.33333333333333331</v>
      </c>
    </row>
    <row r="128" spans="1:11" x14ac:dyDescent="0.35">
      <c r="A128" t="s">
        <v>15</v>
      </c>
      <c r="B128" s="1" t="s">
        <v>421</v>
      </c>
      <c r="C128" t="s">
        <v>422</v>
      </c>
      <c r="E128" t="s">
        <v>424</v>
      </c>
      <c r="F128" s="2">
        <v>3</v>
      </c>
      <c r="G128" s="2">
        <v>2</v>
      </c>
      <c r="H128" s="2">
        <v>1</v>
      </c>
      <c r="I128" s="2">
        <f>AVERAGE(Table2[[#This Row],[2019-20]:[2021-22]])</f>
        <v>2</v>
      </c>
      <c r="J128" s="2">
        <f>Table2[[#This Row],[2021-22]]-Table2[[#This Row],[2020-21]]</f>
        <v>-1</v>
      </c>
      <c r="K128" s="3">
        <f>IF(Table2[[#This Row],[2020-21]] &lt;1," ",Table2[[#This Row],[Change - Last 2 years ]]/Table2[[#This Row],[2020-21]])</f>
        <v>-0.5</v>
      </c>
    </row>
    <row r="129" spans="1:11" x14ac:dyDescent="0.35">
      <c r="A129" t="s">
        <v>17</v>
      </c>
      <c r="B129" s="1" t="s">
        <v>146</v>
      </c>
      <c r="C129" t="s">
        <v>147</v>
      </c>
      <c r="D129" t="s">
        <v>498</v>
      </c>
      <c r="E129" t="s">
        <v>531</v>
      </c>
      <c r="F129" s="2">
        <v>2</v>
      </c>
      <c r="G129" s="2">
        <v>0</v>
      </c>
      <c r="H129" s="2">
        <v>4</v>
      </c>
      <c r="I129" s="2">
        <f>AVERAGE(Table2[[#This Row],[2019-20]:[2021-22]])</f>
        <v>2</v>
      </c>
      <c r="J129" s="2">
        <f>Table2[[#This Row],[2021-22]]-Table2[[#This Row],[2020-21]]</f>
        <v>4</v>
      </c>
      <c r="K129" s="3" t="str">
        <f>IF(Table2[[#This Row],[2020-21]] &lt;1," ",Table2[[#This Row],[Change - Last 2 years ]]/Table2[[#This Row],[2020-21]])</f>
        <v xml:space="preserve"> </v>
      </c>
    </row>
    <row r="130" spans="1:11" x14ac:dyDescent="0.35">
      <c r="A130" t="s">
        <v>17</v>
      </c>
      <c r="B130" s="1" t="s">
        <v>156</v>
      </c>
      <c r="C130" t="s">
        <v>157</v>
      </c>
      <c r="D130" t="s">
        <v>498</v>
      </c>
      <c r="E130" t="s">
        <v>532</v>
      </c>
      <c r="F130" s="2">
        <v>1</v>
      </c>
      <c r="G130" s="2">
        <v>4</v>
      </c>
      <c r="H130" s="2">
        <v>1</v>
      </c>
      <c r="I130" s="2">
        <f>AVERAGE(Table2[[#This Row],[2019-20]:[2021-22]])</f>
        <v>2</v>
      </c>
      <c r="J130" s="2">
        <f>Table2[[#This Row],[2021-22]]-Table2[[#This Row],[2020-21]]</f>
        <v>-3</v>
      </c>
      <c r="K130" s="3">
        <f>IF(Table2[[#This Row],[2020-21]] &lt;1," ",Table2[[#This Row],[Change - Last 2 years ]]/Table2[[#This Row],[2020-21]])</f>
        <v>-0.75</v>
      </c>
    </row>
    <row r="131" spans="1:11" x14ac:dyDescent="0.35">
      <c r="A131" t="s">
        <v>17</v>
      </c>
      <c r="B131" s="1" t="s">
        <v>156</v>
      </c>
      <c r="C131" t="s">
        <v>157</v>
      </c>
      <c r="D131" t="s">
        <v>498</v>
      </c>
      <c r="E131" t="s">
        <v>524</v>
      </c>
      <c r="F131" s="2">
        <v>2</v>
      </c>
      <c r="G131" s="2">
        <v>2</v>
      </c>
      <c r="H131" s="2">
        <v>2</v>
      </c>
      <c r="I131" s="2">
        <f>AVERAGE(Table2[[#This Row],[2019-20]:[2021-22]])</f>
        <v>2</v>
      </c>
      <c r="J131" s="2">
        <f>Table2[[#This Row],[2021-22]]-Table2[[#This Row],[2020-21]]</f>
        <v>0</v>
      </c>
      <c r="K131" s="3">
        <f>IF(Table2[[#This Row],[2020-21]] &lt;1," ",Table2[[#This Row],[Change - Last 2 years ]]/Table2[[#This Row],[2020-21]])</f>
        <v>0</v>
      </c>
    </row>
    <row r="132" spans="1:11" x14ac:dyDescent="0.35">
      <c r="A132" t="s">
        <v>453</v>
      </c>
      <c r="B132" s="1" t="s">
        <v>97</v>
      </c>
      <c r="C132" t="s">
        <v>98</v>
      </c>
      <c r="D132" t="s">
        <v>498</v>
      </c>
      <c r="E132" t="s">
        <v>110</v>
      </c>
      <c r="F132" s="2">
        <v>1</v>
      </c>
      <c r="G132" s="2">
        <v>3</v>
      </c>
      <c r="H132" s="2">
        <v>2</v>
      </c>
      <c r="I132" s="2">
        <f>AVERAGE(Table2[[#This Row],[2019-20]:[2021-22]])</f>
        <v>2</v>
      </c>
      <c r="J132" s="2">
        <f>Table2[[#This Row],[2021-22]]-Table2[[#This Row],[2020-21]]</f>
        <v>-1</v>
      </c>
      <c r="K132" s="3">
        <f>IF(Table2[[#This Row],[2020-21]] &lt;1," ",Table2[[#This Row],[Change - Last 2 years ]]/Table2[[#This Row],[2020-21]])</f>
        <v>-0.33333333333333331</v>
      </c>
    </row>
    <row r="133" spans="1:11" x14ac:dyDescent="0.35">
      <c r="A133" t="s">
        <v>453</v>
      </c>
      <c r="B133" s="1" t="s">
        <v>156</v>
      </c>
      <c r="C133" t="s">
        <v>157</v>
      </c>
      <c r="D133" t="s">
        <v>498</v>
      </c>
      <c r="E133" t="s">
        <v>532</v>
      </c>
      <c r="F133" s="2">
        <v>0</v>
      </c>
      <c r="G133" s="2">
        <v>3</v>
      </c>
      <c r="H133" s="2">
        <v>3</v>
      </c>
      <c r="I133" s="2">
        <f>AVERAGE(Table2[[#This Row],[2019-20]:[2021-22]])</f>
        <v>2</v>
      </c>
      <c r="J133" s="2">
        <f>Table2[[#This Row],[2021-22]]-Table2[[#This Row],[2020-21]]</f>
        <v>0</v>
      </c>
      <c r="K133" s="3">
        <f>IF(Table2[[#This Row],[2020-21]] &lt;1," ",Table2[[#This Row],[Change - Last 2 years ]]/Table2[[#This Row],[2020-21]])</f>
        <v>0</v>
      </c>
    </row>
    <row r="134" spans="1:11" x14ac:dyDescent="0.35">
      <c r="A134" t="s">
        <v>15</v>
      </c>
      <c r="B134" s="1" t="s">
        <v>146</v>
      </c>
      <c r="C134" t="s">
        <v>147</v>
      </c>
      <c r="D134" t="s">
        <v>498</v>
      </c>
      <c r="E134" t="s">
        <v>530</v>
      </c>
      <c r="F134" s="2">
        <v>3</v>
      </c>
      <c r="G134" s="2">
        <v>1</v>
      </c>
      <c r="H134" s="2">
        <v>1</v>
      </c>
      <c r="I134" s="2">
        <f>AVERAGE(Table2[[#This Row],[2019-20]:[2021-22]])</f>
        <v>1.6666666666666667</v>
      </c>
      <c r="J134" s="2">
        <f>Table2[[#This Row],[2021-22]]-Table2[[#This Row],[2020-21]]</f>
        <v>0</v>
      </c>
      <c r="K134" s="3">
        <f>IF(Table2[[#This Row],[2020-21]] &lt;1," ",Table2[[#This Row],[Change - Last 2 years ]]/Table2[[#This Row],[2020-21]])</f>
        <v>0</v>
      </c>
    </row>
    <row r="135" spans="1:11" x14ac:dyDescent="0.35">
      <c r="A135" t="s">
        <v>15</v>
      </c>
      <c r="B135" s="1" t="s">
        <v>244</v>
      </c>
      <c r="C135" t="s">
        <v>245</v>
      </c>
      <c r="E135" t="s">
        <v>245</v>
      </c>
      <c r="F135" s="2">
        <v>2</v>
      </c>
      <c r="G135" s="2">
        <v>2</v>
      </c>
      <c r="H135" s="2">
        <v>1</v>
      </c>
      <c r="I135" s="2">
        <f>AVERAGE(Table2[[#This Row],[2019-20]:[2021-22]])</f>
        <v>1.6666666666666667</v>
      </c>
      <c r="J135" s="2">
        <f>Table2[[#This Row],[2021-22]]-Table2[[#This Row],[2020-21]]</f>
        <v>-1</v>
      </c>
      <c r="K135" s="3">
        <f>IF(Table2[[#This Row],[2020-21]] &lt;1," ",Table2[[#This Row],[Change - Last 2 years ]]/Table2[[#This Row],[2020-21]])</f>
        <v>-0.5</v>
      </c>
    </row>
    <row r="136" spans="1:11" x14ac:dyDescent="0.35">
      <c r="A136" t="s">
        <v>15</v>
      </c>
      <c r="B136" s="1" t="s">
        <v>375</v>
      </c>
      <c r="C136" t="s">
        <v>376</v>
      </c>
      <c r="D136" t="s">
        <v>498</v>
      </c>
      <c r="E136" t="s">
        <v>378</v>
      </c>
      <c r="F136" s="2">
        <v>2</v>
      </c>
      <c r="G136" s="2">
        <v>2</v>
      </c>
      <c r="H136" s="2">
        <v>1</v>
      </c>
      <c r="I136" s="2">
        <f>AVERAGE(Table2[[#This Row],[2019-20]:[2021-22]])</f>
        <v>1.6666666666666667</v>
      </c>
      <c r="J136" s="2">
        <f>Table2[[#This Row],[2021-22]]-Table2[[#This Row],[2020-21]]</f>
        <v>-1</v>
      </c>
      <c r="K136" s="3">
        <f>IF(Table2[[#This Row],[2020-21]] &lt;1," ",Table2[[#This Row],[Change - Last 2 years ]]/Table2[[#This Row],[2020-21]])</f>
        <v>-0.5</v>
      </c>
    </row>
    <row r="137" spans="1:11" x14ac:dyDescent="0.35">
      <c r="A137" t="s">
        <v>17</v>
      </c>
      <c r="B137" s="1" t="s">
        <v>10</v>
      </c>
      <c r="C137" t="s">
        <v>11</v>
      </c>
      <c r="D137" t="s">
        <v>498</v>
      </c>
      <c r="E137" t="s">
        <v>14</v>
      </c>
      <c r="F137" s="2">
        <v>4</v>
      </c>
      <c r="G137" s="2">
        <v>1</v>
      </c>
      <c r="H137" s="2">
        <v>0</v>
      </c>
      <c r="I137" s="2">
        <f>AVERAGE(Table2[[#This Row],[2019-20]:[2021-22]])</f>
        <v>1.6666666666666667</v>
      </c>
      <c r="J137" s="2">
        <f>Table2[[#This Row],[2021-22]]-Table2[[#This Row],[2020-21]]</f>
        <v>-1</v>
      </c>
      <c r="K137" s="3">
        <f>IF(Table2[[#This Row],[2020-21]] &lt;1," ",Table2[[#This Row],[Change - Last 2 years ]]/Table2[[#This Row],[2020-21]])</f>
        <v>-1</v>
      </c>
    </row>
    <row r="138" spans="1:11" x14ac:dyDescent="0.35">
      <c r="A138" t="s">
        <v>17</v>
      </c>
      <c r="B138" s="1" t="s">
        <v>146</v>
      </c>
      <c r="C138" t="s">
        <v>147</v>
      </c>
      <c r="D138" t="s">
        <v>498</v>
      </c>
      <c r="E138" t="s">
        <v>530</v>
      </c>
      <c r="F138" s="2">
        <v>2</v>
      </c>
      <c r="G138" s="2">
        <v>1</v>
      </c>
      <c r="H138" s="2">
        <v>2</v>
      </c>
      <c r="I138" s="2">
        <f>AVERAGE(Table2[[#This Row],[2019-20]:[2021-22]])</f>
        <v>1.6666666666666667</v>
      </c>
      <c r="J138" s="2">
        <f>Table2[[#This Row],[2021-22]]-Table2[[#This Row],[2020-21]]</f>
        <v>1</v>
      </c>
      <c r="K138" s="3">
        <f>IF(Table2[[#This Row],[2020-21]] &lt;1," ",Table2[[#This Row],[Change - Last 2 years ]]/Table2[[#This Row],[2020-21]])</f>
        <v>1</v>
      </c>
    </row>
    <row r="139" spans="1:11" x14ac:dyDescent="0.35">
      <c r="A139" t="s">
        <v>17</v>
      </c>
      <c r="B139" s="1" t="s">
        <v>285</v>
      </c>
      <c r="C139" t="s">
        <v>286</v>
      </c>
      <c r="D139" t="s">
        <v>498</v>
      </c>
      <c r="E139" t="s">
        <v>292</v>
      </c>
      <c r="F139" s="2">
        <v>3</v>
      </c>
      <c r="G139" s="2">
        <v>1</v>
      </c>
      <c r="H139" s="2">
        <v>1</v>
      </c>
      <c r="I139" s="2">
        <f>AVERAGE(Table2[[#This Row],[2019-20]:[2021-22]])</f>
        <v>1.6666666666666667</v>
      </c>
      <c r="J139" s="2">
        <f>Table2[[#This Row],[2021-22]]-Table2[[#This Row],[2020-21]]</f>
        <v>0</v>
      </c>
      <c r="K139" s="3">
        <f>IF(Table2[[#This Row],[2020-21]] &lt;1," ",Table2[[#This Row],[Change - Last 2 years ]]/Table2[[#This Row],[2020-21]])</f>
        <v>0</v>
      </c>
    </row>
    <row r="140" spans="1:11" x14ac:dyDescent="0.35">
      <c r="A140" t="s">
        <v>453</v>
      </c>
      <c r="B140" s="1" t="s">
        <v>81</v>
      </c>
      <c r="C140" t="s">
        <v>82</v>
      </c>
      <c r="D140" t="s">
        <v>498</v>
      </c>
      <c r="E140" t="s">
        <v>82</v>
      </c>
      <c r="F140" s="2">
        <v>3</v>
      </c>
      <c r="G140" s="2">
        <v>1</v>
      </c>
      <c r="H140" s="2">
        <v>1</v>
      </c>
      <c r="I140" s="2">
        <f>AVERAGE(Table2[[#This Row],[2019-20]:[2021-22]])</f>
        <v>1.6666666666666667</v>
      </c>
      <c r="J140" s="2">
        <f>Table2[[#This Row],[2021-22]]-Table2[[#This Row],[2020-21]]</f>
        <v>0</v>
      </c>
      <c r="K140" s="3">
        <f>IF(Table2[[#This Row],[2020-21]] &lt;1," ",Table2[[#This Row],[Change - Last 2 years ]]/Table2[[#This Row],[2020-21]])</f>
        <v>0</v>
      </c>
    </row>
    <row r="141" spans="1:11" x14ac:dyDescent="0.35">
      <c r="A141" t="s">
        <v>453</v>
      </c>
      <c r="B141" s="1" t="s">
        <v>127</v>
      </c>
      <c r="C141" t="s">
        <v>128</v>
      </c>
      <c r="D141" t="s">
        <v>498</v>
      </c>
      <c r="E141" t="s">
        <v>134</v>
      </c>
      <c r="F141" s="2">
        <v>2</v>
      </c>
      <c r="G141" s="2">
        <v>2</v>
      </c>
      <c r="H141" s="2">
        <v>1</v>
      </c>
      <c r="I141" s="2">
        <f>AVERAGE(Table2[[#This Row],[2019-20]:[2021-22]])</f>
        <v>1.6666666666666667</v>
      </c>
      <c r="J141" s="2">
        <f>Table2[[#This Row],[2021-22]]-Table2[[#This Row],[2020-21]]</f>
        <v>-1</v>
      </c>
      <c r="K141" s="3">
        <f>IF(Table2[[#This Row],[2020-21]] &lt;1," ",Table2[[#This Row],[Change - Last 2 years ]]/Table2[[#This Row],[2020-21]])</f>
        <v>-0.5</v>
      </c>
    </row>
    <row r="142" spans="1:11" x14ac:dyDescent="0.35">
      <c r="A142" t="s">
        <v>15</v>
      </c>
      <c r="B142" s="1" t="s">
        <v>46</v>
      </c>
      <c r="C142" t="s">
        <v>47</v>
      </c>
      <c r="D142" t="s">
        <v>498</v>
      </c>
      <c r="E142" t="s">
        <v>511</v>
      </c>
      <c r="F142" s="2">
        <v>0</v>
      </c>
      <c r="G142" s="2">
        <v>0</v>
      </c>
      <c r="H142" s="2">
        <v>4</v>
      </c>
      <c r="I142" s="2">
        <f>AVERAGE(Table2[[#This Row],[2019-20]:[2021-22]])</f>
        <v>1.3333333333333333</v>
      </c>
      <c r="J142" s="2">
        <f>Table2[[#This Row],[2021-22]]-Table2[[#This Row],[2020-21]]</f>
        <v>4</v>
      </c>
      <c r="K142" s="3" t="str">
        <f>IF(Table2[[#This Row],[2020-21]] &lt;1," ",Table2[[#This Row],[Change - Last 2 years ]]/Table2[[#This Row],[2020-21]])</f>
        <v xml:space="preserve"> </v>
      </c>
    </row>
    <row r="143" spans="1:11" x14ac:dyDescent="0.35">
      <c r="A143" t="s">
        <v>15</v>
      </c>
      <c r="B143" s="1" t="s">
        <v>127</v>
      </c>
      <c r="C143" t="s">
        <v>128</v>
      </c>
      <c r="D143" t="s">
        <v>498</v>
      </c>
      <c r="E143" t="s">
        <v>137</v>
      </c>
      <c r="F143" s="2">
        <v>0</v>
      </c>
      <c r="G143" s="2">
        <v>2</v>
      </c>
      <c r="H143" s="2">
        <v>2</v>
      </c>
      <c r="I143" s="2">
        <f>AVERAGE(Table2[[#This Row],[2019-20]:[2021-22]])</f>
        <v>1.3333333333333333</v>
      </c>
      <c r="J143" s="2">
        <f>Table2[[#This Row],[2021-22]]-Table2[[#This Row],[2020-21]]</f>
        <v>0</v>
      </c>
      <c r="K143" s="3">
        <f>IF(Table2[[#This Row],[2020-21]] &lt;1," ",Table2[[#This Row],[Change - Last 2 years ]]/Table2[[#This Row],[2020-21]])</f>
        <v>0</v>
      </c>
    </row>
    <row r="144" spans="1:11" x14ac:dyDescent="0.35">
      <c r="A144" t="s">
        <v>15</v>
      </c>
      <c r="B144" s="1" t="s">
        <v>156</v>
      </c>
      <c r="C144" t="s">
        <v>157</v>
      </c>
      <c r="D144" t="s">
        <v>498</v>
      </c>
      <c r="E144" t="s">
        <v>465</v>
      </c>
      <c r="F144" s="2">
        <v>4</v>
      </c>
      <c r="G144" s="2">
        <v>0</v>
      </c>
      <c r="H144" s="2">
        <v>0</v>
      </c>
      <c r="I144" s="2">
        <f>AVERAGE(Table2[[#This Row],[2019-20]:[2021-22]])</f>
        <v>1.3333333333333333</v>
      </c>
      <c r="J144" s="2">
        <f>Table2[[#This Row],[2021-22]]-Table2[[#This Row],[2020-21]]</f>
        <v>0</v>
      </c>
      <c r="K144" s="3" t="str">
        <f>IF(Table2[[#This Row],[2020-21]] &lt;1," ",Table2[[#This Row],[Change - Last 2 years ]]/Table2[[#This Row],[2020-21]])</f>
        <v xml:space="preserve"> </v>
      </c>
    </row>
    <row r="145" spans="1:11" x14ac:dyDescent="0.35">
      <c r="A145" t="s">
        <v>15</v>
      </c>
      <c r="B145" s="1" t="s">
        <v>236</v>
      </c>
      <c r="C145" t="s">
        <v>237</v>
      </c>
      <c r="E145" t="s">
        <v>237</v>
      </c>
      <c r="F145" s="2">
        <v>2</v>
      </c>
      <c r="G145" s="2">
        <v>2</v>
      </c>
      <c r="H145" s="2">
        <v>0</v>
      </c>
      <c r="I145" s="2">
        <f>AVERAGE(Table2[[#This Row],[2019-20]:[2021-22]])</f>
        <v>1.3333333333333333</v>
      </c>
      <c r="J145" s="2">
        <f>Table2[[#This Row],[2021-22]]-Table2[[#This Row],[2020-21]]</f>
        <v>-2</v>
      </c>
      <c r="K145" s="3">
        <f>IF(Table2[[#This Row],[2020-21]] &lt;1," ",Table2[[#This Row],[Change - Last 2 years ]]/Table2[[#This Row],[2020-21]])</f>
        <v>-1</v>
      </c>
    </row>
    <row r="146" spans="1:11" x14ac:dyDescent="0.35">
      <c r="A146" t="s">
        <v>15</v>
      </c>
      <c r="B146" s="1" t="s">
        <v>399</v>
      </c>
      <c r="C146" t="s">
        <v>400</v>
      </c>
      <c r="E146" t="s">
        <v>402</v>
      </c>
      <c r="F146" s="2">
        <v>0</v>
      </c>
      <c r="G146" s="2">
        <v>2</v>
      </c>
      <c r="H146" s="2">
        <v>2</v>
      </c>
      <c r="I146" s="2">
        <f>AVERAGE(Table2[[#This Row],[2019-20]:[2021-22]])</f>
        <v>1.3333333333333333</v>
      </c>
      <c r="J146" s="2">
        <f>Table2[[#This Row],[2021-22]]-Table2[[#This Row],[2020-21]]</f>
        <v>0</v>
      </c>
      <c r="K146" s="3">
        <f>IF(Table2[[#This Row],[2020-21]] &lt;1," ",Table2[[#This Row],[Change - Last 2 years ]]/Table2[[#This Row],[2020-21]])</f>
        <v>0</v>
      </c>
    </row>
    <row r="147" spans="1:11" x14ac:dyDescent="0.35">
      <c r="A147" t="s">
        <v>17</v>
      </c>
      <c r="B147" s="1" t="s">
        <v>127</v>
      </c>
      <c r="C147" t="s">
        <v>128</v>
      </c>
      <c r="D147" t="s">
        <v>498</v>
      </c>
      <c r="E147" t="s">
        <v>137</v>
      </c>
      <c r="F147" s="2">
        <v>1</v>
      </c>
      <c r="G147" s="2">
        <v>1</v>
      </c>
      <c r="H147" s="2">
        <v>2</v>
      </c>
      <c r="I147" s="2">
        <f>AVERAGE(Table2[[#This Row],[2019-20]:[2021-22]])</f>
        <v>1.3333333333333333</v>
      </c>
      <c r="J147" s="2">
        <f>Table2[[#This Row],[2021-22]]-Table2[[#This Row],[2020-21]]</f>
        <v>1</v>
      </c>
      <c r="K147" s="3">
        <f>IF(Table2[[#This Row],[2020-21]] &lt;1," ",Table2[[#This Row],[Change - Last 2 years ]]/Table2[[#This Row],[2020-21]])</f>
        <v>1</v>
      </c>
    </row>
    <row r="148" spans="1:11" x14ac:dyDescent="0.35">
      <c r="A148" t="s">
        <v>17</v>
      </c>
      <c r="B148" s="1" t="s">
        <v>266</v>
      </c>
      <c r="C148" t="s">
        <v>267</v>
      </c>
      <c r="D148" t="s">
        <v>498</v>
      </c>
      <c r="E148" t="s">
        <v>270</v>
      </c>
      <c r="F148" s="2">
        <v>2</v>
      </c>
      <c r="G148" s="2">
        <v>2</v>
      </c>
      <c r="H148" s="2">
        <v>0</v>
      </c>
      <c r="I148" s="2">
        <f>AVERAGE(Table2[[#This Row],[2019-20]:[2021-22]])</f>
        <v>1.3333333333333333</v>
      </c>
      <c r="J148" s="2">
        <f>Table2[[#This Row],[2021-22]]-Table2[[#This Row],[2020-21]]</f>
        <v>-2</v>
      </c>
      <c r="K148" s="3">
        <f>IF(Table2[[#This Row],[2020-21]] &lt;1," ",Table2[[#This Row],[Change - Last 2 years ]]/Table2[[#This Row],[2020-21]])</f>
        <v>-1</v>
      </c>
    </row>
    <row r="149" spans="1:11" x14ac:dyDescent="0.35">
      <c r="A149" t="s">
        <v>15</v>
      </c>
      <c r="B149" s="1" t="s">
        <v>228</v>
      </c>
      <c r="C149" t="s">
        <v>229</v>
      </c>
      <c r="E149" t="s">
        <v>231</v>
      </c>
      <c r="F149" s="2">
        <v>1</v>
      </c>
      <c r="G149" s="2">
        <v>2</v>
      </c>
      <c r="H149" s="2">
        <v>0</v>
      </c>
      <c r="I149" s="2">
        <f>AVERAGE(Table2[[#This Row],[2019-20]:[2021-22]])</f>
        <v>1</v>
      </c>
      <c r="J149" s="2">
        <f>Table2[[#This Row],[2021-22]]-Table2[[#This Row],[2020-21]]</f>
        <v>-2</v>
      </c>
      <c r="K149" s="3">
        <f>IF(Table2[[#This Row],[2020-21]] &lt;1," ",Table2[[#This Row],[Change - Last 2 years ]]/Table2[[#This Row],[2020-21]])</f>
        <v>-1</v>
      </c>
    </row>
    <row r="150" spans="1:11" x14ac:dyDescent="0.35">
      <c r="A150" t="s">
        <v>17</v>
      </c>
      <c r="B150" s="1" t="s">
        <v>97</v>
      </c>
      <c r="C150" t="s">
        <v>98</v>
      </c>
      <c r="D150" t="s">
        <v>498</v>
      </c>
      <c r="E150" t="s">
        <v>106</v>
      </c>
      <c r="F150" s="2">
        <v>2</v>
      </c>
      <c r="G150" s="2">
        <v>1</v>
      </c>
      <c r="H150" s="2">
        <v>0</v>
      </c>
      <c r="I150" s="2">
        <f>AVERAGE(Table2[[#This Row],[2019-20]:[2021-22]])</f>
        <v>1</v>
      </c>
      <c r="J150" s="2">
        <f>Table2[[#This Row],[2021-22]]-Table2[[#This Row],[2020-21]]</f>
        <v>-1</v>
      </c>
      <c r="K150" s="3">
        <f>IF(Table2[[#This Row],[2020-21]] &lt;1," ",Table2[[#This Row],[Change - Last 2 years ]]/Table2[[#This Row],[2020-21]])</f>
        <v>-1</v>
      </c>
    </row>
    <row r="151" spans="1:11" x14ac:dyDescent="0.35">
      <c r="A151" t="s">
        <v>17</v>
      </c>
      <c r="B151" s="1" t="s">
        <v>266</v>
      </c>
      <c r="C151" t="s">
        <v>267</v>
      </c>
      <c r="D151" t="s">
        <v>498</v>
      </c>
      <c r="E151" t="s">
        <v>267</v>
      </c>
      <c r="F151" s="2">
        <v>1</v>
      </c>
      <c r="G151" s="2">
        <v>1</v>
      </c>
      <c r="H151" s="2">
        <v>1</v>
      </c>
      <c r="I151" s="2">
        <f>AVERAGE(Table2[[#This Row],[2019-20]:[2021-22]])</f>
        <v>1</v>
      </c>
      <c r="J151" s="2">
        <f>Table2[[#This Row],[2021-22]]-Table2[[#This Row],[2020-21]]</f>
        <v>0</v>
      </c>
      <c r="K151" s="3">
        <f>IF(Table2[[#This Row],[2020-21]] &lt;1," ",Table2[[#This Row],[Change - Last 2 years ]]/Table2[[#This Row],[2020-21]])</f>
        <v>0</v>
      </c>
    </row>
    <row r="152" spans="1:11" x14ac:dyDescent="0.35">
      <c r="A152" t="s">
        <v>453</v>
      </c>
      <c r="B152" s="1" t="s">
        <v>156</v>
      </c>
      <c r="C152" t="s">
        <v>157</v>
      </c>
      <c r="D152" t="s">
        <v>498</v>
      </c>
      <c r="E152" t="s">
        <v>465</v>
      </c>
      <c r="F152" s="2">
        <v>2</v>
      </c>
      <c r="G152" s="2">
        <v>0</v>
      </c>
      <c r="H152" s="2">
        <v>1</v>
      </c>
      <c r="I152" s="2">
        <f>AVERAGE(Table2[[#This Row],[2019-20]:[2021-22]])</f>
        <v>1</v>
      </c>
      <c r="J152" s="2">
        <f>Table2[[#This Row],[2021-22]]-Table2[[#This Row],[2020-21]]</f>
        <v>1</v>
      </c>
      <c r="K152" s="3" t="str">
        <f>IF(Table2[[#This Row],[2020-21]] &lt;1," ",Table2[[#This Row],[Change - Last 2 years ]]/Table2[[#This Row],[2020-21]])</f>
        <v xml:space="preserve"> </v>
      </c>
    </row>
    <row r="153" spans="1:11" x14ac:dyDescent="0.35">
      <c r="A153" t="s">
        <v>453</v>
      </c>
      <c r="B153" s="1" t="s">
        <v>156</v>
      </c>
      <c r="C153" t="s">
        <v>157</v>
      </c>
      <c r="D153" t="s">
        <v>498</v>
      </c>
      <c r="E153" t="s">
        <v>194</v>
      </c>
      <c r="F153" s="2">
        <v>3</v>
      </c>
      <c r="G153" s="2">
        <v>0</v>
      </c>
      <c r="H153" s="2">
        <v>0</v>
      </c>
      <c r="I153" s="2">
        <f>AVERAGE(Table2[[#This Row],[2019-20]:[2021-22]])</f>
        <v>1</v>
      </c>
      <c r="J153" s="2">
        <f>Table2[[#This Row],[2021-22]]-Table2[[#This Row],[2020-21]]</f>
        <v>0</v>
      </c>
      <c r="K153" s="3" t="str">
        <f>IF(Table2[[#This Row],[2020-21]] &lt;1," ",Table2[[#This Row],[Change - Last 2 years ]]/Table2[[#This Row],[2020-21]])</f>
        <v xml:space="preserve"> </v>
      </c>
    </row>
    <row r="154" spans="1:11" x14ac:dyDescent="0.35">
      <c r="A154" t="s">
        <v>195</v>
      </c>
      <c r="B154" s="1" t="s">
        <v>156</v>
      </c>
      <c r="C154" t="s">
        <v>157</v>
      </c>
      <c r="D154" t="s">
        <v>498</v>
      </c>
      <c r="E154" t="s">
        <v>194</v>
      </c>
      <c r="F154" s="2">
        <v>0</v>
      </c>
      <c r="G154" s="2">
        <v>2</v>
      </c>
      <c r="H154" s="2">
        <v>1</v>
      </c>
      <c r="I154" s="2">
        <f>AVERAGE(Table2[[#This Row],[2019-20]:[2021-22]])</f>
        <v>1</v>
      </c>
      <c r="J154" s="2">
        <f>Table2[[#This Row],[2021-22]]-Table2[[#This Row],[2020-21]]</f>
        <v>-1</v>
      </c>
      <c r="K154" s="3">
        <f>IF(Table2[[#This Row],[2020-21]] &lt;1," ",Table2[[#This Row],[Change - Last 2 years ]]/Table2[[#This Row],[2020-21]])</f>
        <v>-0.5</v>
      </c>
    </row>
    <row r="155" spans="1:11" x14ac:dyDescent="0.35">
      <c r="A155" t="s">
        <v>15</v>
      </c>
      <c r="B155" s="1" t="s">
        <v>10</v>
      </c>
      <c r="C155" t="s">
        <v>11</v>
      </c>
      <c r="D155" t="s">
        <v>498</v>
      </c>
      <c r="E155" t="s">
        <v>14</v>
      </c>
      <c r="F155" s="2">
        <v>2</v>
      </c>
      <c r="G155" s="2">
        <v>0</v>
      </c>
      <c r="H155" s="2">
        <v>0</v>
      </c>
      <c r="I155" s="2">
        <f>AVERAGE(Table2[[#This Row],[2019-20]:[2021-22]])</f>
        <v>0.66666666666666663</v>
      </c>
      <c r="J155" s="2">
        <f>Table2[[#This Row],[2021-22]]-Table2[[#This Row],[2020-21]]</f>
        <v>0</v>
      </c>
      <c r="K155" s="3" t="str">
        <f>IF(Table2[[#This Row],[2020-21]] &lt;1," ",Table2[[#This Row],[Change - Last 2 years ]]/Table2[[#This Row],[2020-21]])</f>
        <v xml:space="preserve"> </v>
      </c>
    </row>
    <row r="156" spans="1:11" x14ac:dyDescent="0.35">
      <c r="A156" t="s">
        <v>15</v>
      </c>
      <c r="B156" s="1" t="s">
        <v>156</v>
      </c>
      <c r="C156" t="s">
        <v>157</v>
      </c>
      <c r="D156" t="s">
        <v>498</v>
      </c>
      <c r="E156" t="s">
        <v>467</v>
      </c>
      <c r="F156" s="2">
        <v>1</v>
      </c>
      <c r="G156" s="2">
        <v>0</v>
      </c>
      <c r="H156" s="2">
        <v>1</v>
      </c>
      <c r="I156" s="2">
        <f>AVERAGE(Table2[[#This Row],[2019-20]:[2021-22]])</f>
        <v>0.66666666666666663</v>
      </c>
      <c r="J156" s="2">
        <f>Table2[[#This Row],[2021-22]]-Table2[[#This Row],[2020-21]]</f>
        <v>1</v>
      </c>
      <c r="K156" s="3" t="str">
        <f>IF(Table2[[#This Row],[2020-21]] &lt;1," ",Table2[[#This Row],[Change - Last 2 years ]]/Table2[[#This Row],[2020-21]])</f>
        <v xml:space="preserve"> </v>
      </c>
    </row>
    <row r="157" spans="1:11" x14ac:dyDescent="0.35">
      <c r="A157" t="s">
        <v>15</v>
      </c>
      <c r="B157" s="1" t="s">
        <v>222</v>
      </c>
      <c r="C157" t="s">
        <v>223</v>
      </c>
      <c r="E157" t="s">
        <v>534</v>
      </c>
      <c r="F157" s="2">
        <v>0</v>
      </c>
      <c r="G157" s="2">
        <v>2</v>
      </c>
      <c r="H157" s="2">
        <v>0</v>
      </c>
      <c r="I157" s="2">
        <f>AVERAGE(Table2[[#This Row],[2019-20]:[2021-22]])</f>
        <v>0.66666666666666663</v>
      </c>
      <c r="J157" s="2">
        <f>Table2[[#This Row],[2021-22]]-Table2[[#This Row],[2020-21]]</f>
        <v>-2</v>
      </c>
      <c r="K157" s="3">
        <f>IF(Table2[[#This Row],[2020-21]] &lt;1," ",Table2[[#This Row],[Change - Last 2 years ]]/Table2[[#This Row],[2020-21]])</f>
        <v>-1</v>
      </c>
    </row>
    <row r="158" spans="1:11" x14ac:dyDescent="0.35">
      <c r="A158" t="s">
        <v>15</v>
      </c>
      <c r="B158" s="1" t="s">
        <v>240</v>
      </c>
      <c r="C158" t="s">
        <v>241</v>
      </c>
      <c r="E158" t="s">
        <v>241</v>
      </c>
      <c r="F158" s="2">
        <v>2</v>
      </c>
      <c r="G158" s="2">
        <v>0</v>
      </c>
      <c r="H158" s="2">
        <v>0</v>
      </c>
      <c r="I158" s="2">
        <f>AVERAGE(Table2[[#This Row],[2019-20]:[2021-22]])</f>
        <v>0.66666666666666663</v>
      </c>
      <c r="J158" s="2">
        <f>Table2[[#This Row],[2021-22]]-Table2[[#This Row],[2020-21]]</f>
        <v>0</v>
      </c>
      <c r="K158" s="3" t="str">
        <f>IF(Table2[[#This Row],[2020-21]] &lt;1," ",Table2[[#This Row],[Change - Last 2 years ]]/Table2[[#This Row],[2020-21]])</f>
        <v xml:space="preserve"> </v>
      </c>
    </row>
    <row r="159" spans="1:11" x14ac:dyDescent="0.35">
      <c r="A159" t="s">
        <v>15</v>
      </c>
      <c r="B159" s="1" t="s">
        <v>247</v>
      </c>
      <c r="C159" t="s">
        <v>248</v>
      </c>
      <c r="E159" t="s">
        <v>536</v>
      </c>
      <c r="F159" s="2">
        <v>0</v>
      </c>
      <c r="G159" s="2">
        <v>2</v>
      </c>
      <c r="H159" s="2">
        <v>0</v>
      </c>
      <c r="I159" s="2">
        <f>AVERAGE(Table2[[#This Row],[2019-20]:[2021-22]])</f>
        <v>0.66666666666666663</v>
      </c>
      <c r="J159" s="2">
        <f>Table2[[#This Row],[2021-22]]-Table2[[#This Row],[2020-21]]</f>
        <v>-2</v>
      </c>
      <c r="K159" s="3">
        <f>IF(Table2[[#This Row],[2020-21]] &lt;1," ",Table2[[#This Row],[Change - Last 2 years ]]/Table2[[#This Row],[2020-21]])</f>
        <v>-1</v>
      </c>
    </row>
    <row r="160" spans="1:11" x14ac:dyDescent="0.35">
      <c r="A160" t="s">
        <v>17</v>
      </c>
      <c r="B160" s="1" t="s">
        <v>81</v>
      </c>
      <c r="C160" t="s">
        <v>82</v>
      </c>
      <c r="D160" t="s">
        <v>498</v>
      </c>
      <c r="E160" t="s">
        <v>82</v>
      </c>
      <c r="F160" s="2">
        <v>1</v>
      </c>
      <c r="G160" s="2">
        <v>1</v>
      </c>
      <c r="H160" s="2">
        <v>0</v>
      </c>
      <c r="I160" s="2">
        <f>AVERAGE(Table2[[#This Row],[2019-20]:[2021-22]])</f>
        <v>0.66666666666666663</v>
      </c>
      <c r="J160" s="2">
        <f>Table2[[#This Row],[2021-22]]-Table2[[#This Row],[2020-21]]</f>
        <v>-1</v>
      </c>
      <c r="K160" s="3">
        <f>IF(Table2[[#This Row],[2020-21]] &lt;1," ",Table2[[#This Row],[Change - Last 2 years ]]/Table2[[#This Row],[2020-21]])</f>
        <v>-1</v>
      </c>
    </row>
    <row r="161" spans="1:11" x14ac:dyDescent="0.35">
      <c r="A161" t="s">
        <v>17</v>
      </c>
      <c r="B161" s="1" t="s">
        <v>156</v>
      </c>
      <c r="C161" t="s">
        <v>157</v>
      </c>
      <c r="D161" t="s">
        <v>498</v>
      </c>
      <c r="E161" t="s">
        <v>465</v>
      </c>
      <c r="F161" s="2">
        <v>0</v>
      </c>
      <c r="G161" s="2">
        <v>0</v>
      </c>
      <c r="H161" s="2">
        <v>2</v>
      </c>
      <c r="I161" s="2">
        <f>AVERAGE(Table2[[#This Row],[2019-20]:[2021-22]])</f>
        <v>0.66666666666666663</v>
      </c>
      <c r="J161" s="2">
        <f>Table2[[#This Row],[2021-22]]-Table2[[#This Row],[2020-21]]</f>
        <v>2</v>
      </c>
      <c r="K161" s="3" t="str">
        <f>IF(Table2[[#This Row],[2020-21]] &lt;1," ",Table2[[#This Row],[Change - Last 2 years ]]/Table2[[#This Row],[2020-21]])</f>
        <v xml:space="preserve"> </v>
      </c>
    </row>
    <row r="162" spans="1:11" x14ac:dyDescent="0.35">
      <c r="A162" t="s">
        <v>17</v>
      </c>
      <c r="B162" s="1" t="s">
        <v>205</v>
      </c>
      <c r="C162" t="s">
        <v>206</v>
      </c>
      <c r="D162" t="s">
        <v>498</v>
      </c>
      <c r="E162" t="s">
        <v>208</v>
      </c>
      <c r="F162" s="2">
        <v>0</v>
      </c>
      <c r="G162" s="2">
        <v>0</v>
      </c>
      <c r="H162" s="2">
        <v>2</v>
      </c>
      <c r="I162" s="2">
        <f>AVERAGE(Table2[[#This Row],[2019-20]:[2021-22]])</f>
        <v>0.66666666666666663</v>
      </c>
      <c r="J162" s="2">
        <f>Table2[[#This Row],[2021-22]]-Table2[[#This Row],[2020-21]]</f>
        <v>2</v>
      </c>
      <c r="K162" s="3" t="str">
        <f>IF(Table2[[#This Row],[2020-21]] &lt;1," ",Table2[[#This Row],[Change - Last 2 years ]]/Table2[[#This Row],[2020-21]])</f>
        <v xml:space="preserve"> </v>
      </c>
    </row>
    <row r="163" spans="1:11" x14ac:dyDescent="0.35">
      <c r="A163" t="s">
        <v>17</v>
      </c>
      <c r="B163" s="1" t="s">
        <v>285</v>
      </c>
      <c r="C163" t="s">
        <v>286</v>
      </c>
      <c r="D163" t="s">
        <v>498</v>
      </c>
      <c r="E163" t="s">
        <v>537</v>
      </c>
      <c r="F163" s="2">
        <v>0</v>
      </c>
      <c r="G163" s="2">
        <v>1</v>
      </c>
      <c r="H163" s="2">
        <v>1</v>
      </c>
      <c r="I163" s="2">
        <f>AVERAGE(Table2[[#This Row],[2019-20]:[2021-22]])</f>
        <v>0.66666666666666663</v>
      </c>
      <c r="J163" s="2">
        <f>Table2[[#This Row],[2021-22]]-Table2[[#This Row],[2020-21]]</f>
        <v>0</v>
      </c>
      <c r="K163" s="3">
        <f>IF(Table2[[#This Row],[2020-21]] &lt;1," ",Table2[[#This Row],[Change - Last 2 years ]]/Table2[[#This Row],[2020-21]])</f>
        <v>0</v>
      </c>
    </row>
    <row r="164" spans="1:11" x14ac:dyDescent="0.35">
      <c r="A164" t="s">
        <v>17</v>
      </c>
      <c r="B164" s="1" t="s">
        <v>375</v>
      </c>
      <c r="C164" t="s">
        <v>376</v>
      </c>
      <c r="D164" t="s">
        <v>498</v>
      </c>
      <c r="E164" t="s">
        <v>378</v>
      </c>
      <c r="F164" s="2">
        <v>0</v>
      </c>
      <c r="G164" s="2">
        <v>1</v>
      </c>
      <c r="H164" s="2">
        <v>1</v>
      </c>
      <c r="I164" s="2">
        <f>AVERAGE(Table2[[#This Row],[2019-20]:[2021-22]])</f>
        <v>0.66666666666666663</v>
      </c>
      <c r="J164" s="2">
        <f>Table2[[#This Row],[2021-22]]-Table2[[#This Row],[2020-21]]</f>
        <v>0</v>
      </c>
      <c r="K164" s="3">
        <f>IF(Table2[[#This Row],[2020-21]] &lt;1," ",Table2[[#This Row],[Change - Last 2 years ]]/Table2[[#This Row],[2020-21]])</f>
        <v>0</v>
      </c>
    </row>
    <row r="165" spans="1:11" x14ac:dyDescent="0.35">
      <c r="A165" t="s">
        <v>453</v>
      </c>
      <c r="B165" s="1" t="s">
        <v>156</v>
      </c>
      <c r="C165" t="s">
        <v>157</v>
      </c>
      <c r="D165" t="s">
        <v>498</v>
      </c>
      <c r="E165" t="s">
        <v>467</v>
      </c>
      <c r="F165" s="2">
        <v>0</v>
      </c>
      <c r="G165" s="2">
        <v>0</v>
      </c>
      <c r="H165" s="2">
        <v>2</v>
      </c>
      <c r="I165" s="2">
        <f>AVERAGE(Table2[[#This Row],[2019-20]:[2021-22]])</f>
        <v>0.66666666666666663</v>
      </c>
      <c r="J165" s="2">
        <f>Table2[[#This Row],[2021-22]]-Table2[[#This Row],[2020-21]]</f>
        <v>2</v>
      </c>
      <c r="K165" s="3" t="str">
        <f>IF(Table2[[#This Row],[2020-21]] &lt;1," ",Table2[[#This Row],[Change - Last 2 years ]]/Table2[[#This Row],[2020-21]])</f>
        <v xml:space="preserve"> </v>
      </c>
    </row>
    <row r="166" spans="1:11" x14ac:dyDescent="0.35">
      <c r="A166" t="s">
        <v>30</v>
      </c>
      <c r="B166" s="1" t="s">
        <v>474</v>
      </c>
      <c r="C166" t="s">
        <v>475</v>
      </c>
      <c r="E166" t="s">
        <v>538</v>
      </c>
      <c r="F166" s="2">
        <v>0</v>
      </c>
      <c r="G166" s="2">
        <v>0</v>
      </c>
      <c r="H166" s="2">
        <v>1</v>
      </c>
      <c r="I166" s="2">
        <f>AVERAGE(Table2[[#This Row],[2019-20]:[2021-22]])</f>
        <v>0.33333333333333331</v>
      </c>
      <c r="J166" s="2">
        <f>Table2[[#This Row],[2021-22]]-Table2[[#This Row],[2020-21]]</f>
        <v>1</v>
      </c>
      <c r="K166" s="3" t="str">
        <f>IF(Table2[[#This Row],[2020-21]] &lt;1," ",Table2[[#This Row],[Change - Last 2 years ]]/Table2[[#This Row],[2020-21]])</f>
        <v xml:space="preserve"> </v>
      </c>
    </row>
    <row r="167" spans="1:11" x14ac:dyDescent="0.35">
      <c r="A167" t="s">
        <v>15</v>
      </c>
      <c r="B167" s="1" t="s">
        <v>202</v>
      </c>
      <c r="C167" t="s">
        <v>203</v>
      </c>
      <c r="D167" t="s">
        <v>498</v>
      </c>
      <c r="E167" t="s">
        <v>539</v>
      </c>
      <c r="F167" s="2">
        <v>0</v>
      </c>
      <c r="G167" s="2">
        <v>1</v>
      </c>
      <c r="H167" s="2">
        <v>0</v>
      </c>
      <c r="I167" s="2">
        <f>AVERAGE(Table2[[#This Row],[2019-20]:[2021-22]])</f>
        <v>0.33333333333333331</v>
      </c>
      <c r="J167" s="2">
        <f>Table2[[#This Row],[2021-22]]-Table2[[#This Row],[2020-21]]</f>
        <v>-1</v>
      </c>
      <c r="K167" s="3">
        <f>IF(Table2[[#This Row],[2020-21]] &lt;1," ",Table2[[#This Row],[Change - Last 2 years ]]/Table2[[#This Row],[2020-21]])</f>
        <v>-1</v>
      </c>
    </row>
    <row r="168" spans="1:11" x14ac:dyDescent="0.35">
      <c r="A168" t="s">
        <v>15</v>
      </c>
      <c r="B168" s="1" t="s">
        <v>298</v>
      </c>
      <c r="C168" t="s">
        <v>299</v>
      </c>
      <c r="D168" t="s">
        <v>498</v>
      </c>
      <c r="E168" t="s">
        <v>301</v>
      </c>
      <c r="F168" s="2">
        <v>0</v>
      </c>
      <c r="G168" s="2">
        <v>1</v>
      </c>
      <c r="H168" s="2">
        <v>0</v>
      </c>
      <c r="I168" s="2">
        <f>AVERAGE(Table2[[#This Row],[2019-20]:[2021-22]])</f>
        <v>0.33333333333333331</v>
      </c>
      <c r="J168" s="2">
        <f>Table2[[#This Row],[2021-22]]-Table2[[#This Row],[2020-21]]</f>
        <v>-1</v>
      </c>
      <c r="K168" s="3">
        <f>IF(Table2[[#This Row],[2020-21]] &lt;1," ",Table2[[#This Row],[Change - Last 2 years ]]/Table2[[#This Row],[2020-21]])</f>
        <v>-1</v>
      </c>
    </row>
    <row r="169" spans="1:11" x14ac:dyDescent="0.35">
      <c r="A169" t="s">
        <v>17</v>
      </c>
      <c r="B169" s="1" t="s">
        <v>46</v>
      </c>
      <c r="C169" t="s">
        <v>47</v>
      </c>
      <c r="D169" t="s">
        <v>498</v>
      </c>
      <c r="E169" t="s">
        <v>511</v>
      </c>
      <c r="F169" s="2">
        <v>0</v>
      </c>
      <c r="G169" s="2">
        <v>0</v>
      </c>
      <c r="H169" s="2">
        <v>1</v>
      </c>
      <c r="I169" s="2">
        <f>AVERAGE(Table2[[#This Row],[2019-20]:[2021-22]])</f>
        <v>0.33333333333333331</v>
      </c>
      <c r="J169" s="2">
        <f>Table2[[#This Row],[2021-22]]-Table2[[#This Row],[2020-21]]</f>
        <v>1</v>
      </c>
      <c r="K169" s="3" t="str">
        <f>IF(Table2[[#This Row],[2020-21]] &lt;1," ",Table2[[#This Row],[Change - Last 2 years ]]/Table2[[#This Row],[2020-21]])</f>
        <v xml:space="preserve"> </v>
      </c>
    </row>
    <row r="170" spans="1:11" x14ac:dyDescent="0.35">
      <c r="A170" t="s">
        <v>17</v>
      </c>
      <c r="B170" s="1" t="s">
        <v>127</v>
      </c>
      <c r="C170" t="s">
        <v>128</v>
      </c>
      <c r="D170" t="s">
        <v>498</v>
      </c>
      <c r="E170" t="s">
        <v>134</v>
      </c>
      <c r="F170" s="2">
        <v>0</v>
      </c>
      <c r="G170" s="2">
        <v>0</v>
      </c>
      <c r="H170" s="2">
        <v>1</v>
      </c>
      <c r="I170" s="2">
        <f>AVERAGE(Table2[[#This Row],[2019-20]:[2021-22]])</f>
        <v>0.33333333333333331</v>
      </c>
      <c r="J170" s="2">
        <f>Table2[[#This Row],[2021-22]]-Table2[[#This Row],[2020-21]]</f>
        <v>1</v>
      </c>
      <c r="K170" s="3" t="str">
        <f>IF(Table2[[#This Row],[2020-21]] &lt;1," ",Table2[[#This Row],[Change - Last 2 years ]]/Table2[[#This Row],[2020-21]])</f>
        <v xml:space="preserve"> </v>
      </c>
    </row>
    <row r="171" spans="1:11" x14ac:dyDescent="0.35">
      <c r="A171" t="s">
        <v>17</v>
      </c>
      <c r="B171" s="1" t="s">
        <v>156</v>
      </c>
      <c r="C171" t="s">
        <v>157</v>
      </c>
      <c r="D171" t="s">
        <v>498</v>
      </c>
      <c r="E171" t="s">
        <v>467</v>
      </c>
      <c r="F171" s="2">
        <v>0</v>
      </c>
      <c r="G171" s="2">
        <v>0</v>
      </c>
      <c r="H171" s="2">
        <v>1</v>
      </c>
      <c r="I171" s="2">
        <f>AVERAGE(Table2[[#This Row],[2019-20]:[2021-22]])</f>
        <v>0.33333333333333331</v>
      </c>
      <c r="J171" s="2">
        <f>Table2[[#This Row],[2021-22]]-Table2[[#This Row],[2020-21]]</f>
        <v>1</v>
      </c>
      <c r="K171" s="3" t="str">
        <f>IF(Table2[[#This Row],[2020-21]] &lt;1," ",Table2[[#This Row],[Change - Last 2 years ]]/Table2[[#This Row],[2020-21]])</f>
        <v xml:space="preserve"> </v>
      </c>
    </row>
    <row r="172" spans="1:11" x14ac:dyDescent="0.35">
      <c r="A172" t="s">
        <v>17</v>
      </c>
      <c r="B172" s="1" t="s">
        <v>326</v>
      </c>
      <c r="C172" t="s">
        <v>327</v>
      </c>
      <c r="D172" t="s">
        <v>498</v>
      </c>
      <c r="E172" t="s">
        <v>540</v>
      </c>
      <c r="F172" s="2">
        <v>0</v>
      </c>
      <c r="G172" s="2">
        <v>1</v>
      </c>
      <c r="H172" s="2">
        <v>0</v>
      </c>
      <c r="I172" s="2">
        <f>AVERAGE(Table2[[#This Row],[2019-20]:[2021-22]])</f>
        <v>0.33333333333333331</v>
      </c>
      <c r="J172" s="2">
        <f>Table2[[#This Row],[2021-22]]-Table2[[#This Row],[2020-21]]</f>
        <v>-1</v>
      </c>
      <c r="K172" s="3">
        <f>IF(Table2[[#This Row],[2020-21]] &lt;1," ",Table2[[#This Row],[Change - Last 2 years ]]/Table2[[#This Row],[2020-21]])</f>
        <v>-1</v>
      </c>
    </row>
    <row r="173" spans="1:11" x14ac:dyDescent="0.35">
      <c r="A173" t="s">
        <v>453</v>
      </c>
      <c r="B173" s="1" t="s">
        <v>326</v>
      </c>
      <c r="C173" t="s">
        <v>327</v>
      </c>
      <c r="D173" t="s">
        <v>498</v>
      </c>
      <c r="E173" t="s">
        <v>331</v>
      </c>
      <c r="F173" s="2">
        <v>0</v>
      </c>
      <c r="G173" s="2">
        <v>0</v>
      </c>
      <c r="H173" s="2">
        <v>1</v>
      </c>
      <c r="I173" s="2">
        <f>AVERAGE(Table2[[#This Row],[2019-20]:[2021-22]])</f>
        <v>0.33333333333333331</v>
      </c>
      <c r="J173" s="2">
        <f>Table2[[#This Row],[2021-22]]-Table2[[#This Row],[2020-21]]</f>
        <v>1</v>
      </c>
      <c r="K173" s="3" t="str">
        <f>IF(Table2[[#This Row],[2020-21]] &lt;1," ",Table2[[#This Row],[Change - Last 2 years ]]/Table2[[#This Row],[2020-21]])</f>
        <v xml:space="preserve"> </v>
      </c>
    </row>
    <row r="174" spans="1:11" x14ac:dyDescent="0.35">
      <c r="A174" t="s">
        <v>453</v>
      </c>
      <c r="B174" s="1" t="s">
        <v>97</v>
      </c>
      <c r="C174" t="s">
        <v>98</v>
      </c>
      <c r="D174" t="s">
        <v>498</v>
      </c>
      <c r="E174" t="s">
        <v>541</v>
      </c>
      <c r="F174" s="2">
        <v>0</v>
      </c>
      <c r="G174" s="2">
        <v>1</v>
      </c>
      <c r="H174" s="2">
        <v>0</v>
      </c>
      <c r="I174" s="2">
        <f>AVERAGE(Table2[[#This Row],[2019-20]:[2021-22]])</f>
        <v>0.33333333333333331</v>
      </c>
      <c r="J174" s="2">
        <f>Table2[[#This Row],[2021-22]]-Table2[[#This Row],[2020-21]]</f>
        <v>-1</v>
      </c>
      <c r="K174" s="3">
        <f>IF(Table2[[#This Row],[2020-21]] &lt;1," ",Table2[[#This Row],[Change - Last 2 years ]]/Table2[[#This Row],[2020-21]])</f>
        <v>-1</v>
      </c>
    </row>
    <row r="175" spans="1:11" x14ac:dyDescent="0.35">
      <c r="A175" t="s">
        <v>195</v>
      </c>
      <c r="B175" s="1" t="s">
        <v>156</v>
      </c>
      <c r="C175" t="s">
        <v>157</v>
      </c>
      <c r="D175" t="s">
        <v>498</v>
      </c>
      <c r="E175" t="s">
        <v>467</v>
      </c>
      <c r="F175" s="2">
        <v>0</v>
      </c>
      <c r="G175" s="2">
        <v>0</v>
      </c>
      <c r="H175" s="2">
        <v>1</v>
      </c>
      <c r="I175" s="2">
        <f>AVERAGE(Table2[[#This Row],[2019-20]:[2021-22]])</f>
        <v>0.33333333333333331</v>
      </c>
      <c r="J175" s="2">
        <f>Table2[[#This Row],[2021-22]]-Table2[[#This Row],[2020-21]]</f>
        <v>1</v>
      </c>
      <c r="K175" s="3" t="str">
        <f>IF(Table2[[#This Row],[2020-21]] &lt;1," ",Table2[[#This Row],[Change - Last 2 years ]]/Table2[[#This Row],[2020-21]])</f>
        <v xml:space="preserve"> </v>
      </c>
    </row>
    <row r="176" spans="1:11" x14ac:dyDescent="0.35">
      <c r="A176" t="s">
        <v>195</v>
      </c>
      <c r="B176" s="1" t="s">
        <v>156</v>
      </c>
      <c r="C176" t="s">
        <v>157</v>
      </c>
      <c r="D176" t="s">
        <v>498</v>
      </c>
      <c r="E176" t="s">
        <v>465</v>
      </c>
      <c r="F176" s="2">
        <v>0</v>
      </c>
      <c r="G176" s="2">
        <v>0</v>
      </c>
      <c r="H176" s="2">
        <v>1</v>
      </c>
      <c r="I176" s="2">
        <f>AVERAGE(Table2[[#This Row],[2019-20]:[2021-22]])</f>
        <v>0.33333333333333331</v>
      </c>
      <c r="J176" s="2">
        <f>Table2[[#This Row],[2021-22]]-Table2[[#This Row],[2020-21]]</f>
        <v>1</v>
      </c>
      <c r="K176" s="3" t="str">
        <f>IF(Table2[[#This Row],[2020-21]] &lt;1," ",Table2[[#This Row],[Change - Last 2 years ]]/Table2[[#This Row],[2020-21]])</f>
        <v xml:space="preserve"> </v>
      </c>
    </row>
    <row r="177" spans="1:10" x14ac:dyDescent="0.35">
      <c r="A177" t="s">
        <v>483</v>
      </c>
      <c r="F177" s="2">
        <f>SUBTOTAL(109,Table2[2019-20])</f>
        <v>2670</v>
      </c>
      <c r="G177" s="2">
        <f>SUBTOTAL(109,Table2[2020-21])</f>
        <v>3343</v>
      </c>
      <c r="H177" s="2">
        <f>SUBTOTAL(109,Table2[2021-22])</f>
        <v>3297</v>
      </c>
      <c r="I177" s="2"/>
      <c r="J177" s="2"/>
    </row>
    <row r="178" spans="1:10" x14ac:dyDescent="0.35">
      <c r="B178" s="1"/>
    </row>
    <row r="179" spans="1:10" x14ac:dyDescent="0.35">
      <c r="B179" s="1"/>
    </row>
    <row r="180" spans="1:10" x14ac:dyDescent="0.35">
      <c r="B180" s="1"/>
      <c r="F180" s="24" t="s">
        <v>7</v>
      </c>
      <c r="G180" s="24" t="s">
        <v>8</v>
      </c>
      <c r="H180" s="24" t="s">
        <v>449</v>
      </c>
    </row>
    <row r="181" spans="1:10" ht="29.5" thickBot="1" x14ac:dyDescent="0.4">
      <c r="A181" s="25" t="s">
        <v>542</v>
      </c>
      <c r="B181" s="26"/>
      <c r="C181" s="27"/>
      <c r="D181" s="27"/>
      <c r="E181" s="27"/>
      <c r="F181" s="28">
        <v>2057</v>
      </c>
      <c r="G181" s="28">
        <v>2567</v>
      </c>
      <c r="H181" s="28">
        <v>2460</v>
      </c>
    </row>
  </sheetData>
  <conditionalFormatting sqref="I7:I1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{C689FA3A-529E-41F6-85DD-46CCAC3C5021}</x14:id>
        </ext>
      </extLst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89FA3A-529E-41F6-85DD-46CCAC3C50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I7:I176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Awards Table Sept 22</vt:lpstr>
      <vt:lpstr>Program by Area Pivot Sept 22</vt:lpstr>
      <vt:lpstr>Resubmission Oct 31</vt:lpstr>
    </vt:vector>
  </TitlesOfParts>
  <Company>FHDA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2021-09-21T23:07:38Z</dcterms:created>
  <dcterms:modified xsi:type="dcterms:W3CDTF">2022-11-04T19:33:01Z</dcterms:modified>
</cp:coreProperties>
</file>